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definedNames>
    <definedName name="_xlnm._FilterDatabase" localSheetId="0" hidden="1">汇总表!$A$1:$M$56</definedName>
    <definedName name="_xlnm.Print_Area" localSheetId="0">汇总表!$A$1:$M$56</definedName>
    <definedName name="_xlnm.Print_Titles" localSheetId="0">汇总表!$2:$5</definedName>
  </definedNames>
  <calcPr calcId="144525"/>
</workbook>
</file>

<file path=xl/sharedStrings.xml><?xml version="1.0" encoding="utf-8"?>
<sst xmlns="http://schemas.openxmlformats.org/spreadsheetml/2006/main" count="69" uniqueCount="64">
  <si>
    <t>附件1</t>
  </si>
  <si>
    <t>2025年三季度融资担保公司担保费补贴明细表</t>
  </si>
  <si>
    <t>单位：万元</t>
  </si>
  <si>
    <t>序号</t>
  </si>
  <si>
    <t>机 构</t>
  </si>
  <si>
    <t xml:space="preserve">常规业务 </t>
  </si>
  <si>
    <t>批量业务</t>
  </si>
  <si>
    <t xml:space="preserve">
合计审定
金额</t>
  </si>
  <si>
    <t>累计
金额</t>
  </si>
  <si>
    <t>申报
笔数</t>
  </si>
  <si>
    <t>申报
金额</t>
  </si>
  <si>
    <t>核定
金额</t>
  </si>
  <si>
    <t>核减
金额</t>
  </si>
  <si>
    <t>湖南金信融资担保有限责任公司</t>
  </si>
  <si>
    <t>株洲金财惠科融资担保有限公司</t>
  </si>
  <si>
    <t>耒阳市互惠投融资担保有限公司</t>
  </si>
  <si>
    <t>浏阳市财信融资担保有限责任公司</t>
  </si>
  <si>
    <t>浏阳市中小企业融资担保有限公司</t>
  </si>
  <si>
    <t>湘潭县莲乡融资担保有限公司</t>
  </si>
  <si>
    <t>湘潭中小微融资担保有限公司</t>
  </si>
  <si>
    <t>株洲市融资担保有限公司</t>
  </si>
  <si>
    <t>邵阳县中小企业融资担保有限责任公司</t>
  </si>
  <si>
    <t>洞口县中小企业融资担保有限责任公司</t>
  </si>
  <si>
    <t>常德财科融资担保有限公司</t>
  </si>
  <si>
    <t>湖南德诚融资担保有限公司</t>
  </si>
  <si>
    <t>常德美源融资担保有限责任公司</t>
  </si>
  <si>
    <t>桃源县惠民中小企业融资担保有限公司</t>
  </si>
  <si>
    <t>张家界市中小企业融资担保有限公司</t>
  </si>
  <si>
    <t>张家界经济发展融资担保有限公司</t>
  </si>
  <si>
    <t>宁远县中小微企业融资担保有限公司</t>
  </si>
  <si>
    <t>蓝山县财信融资担保有限公司</t>
  </si>
  <si>
    <t>湘西融资担保有限责任公司</t>
  </si>
  <si>
    <t>瀚华融资担保股份有限公司湖南分公司</t>
  </si>
  <si>
    <t>永州市科技融资担保有限公司</t>
  </si>
  <si>
    <t>永州市潇湘融资担保有限公司</t>
  </si>
  <si>
    <t>花垣县融资担保有限责任公司</t>
  </si>
  <si>
    <t>湖南潭城融资担保集团有限公司</t>
  </si>
  <si>
    <t>湖南省文化旅游融资担保有限公司</t>
  </si>
  <si>
    <t>郴州市中小企业融资担保有限公司</t>
  </si>
  <si>
    <t>衡阳市融资担保集团有限公司</t>
  </si>
  <si>
    <t>湖南金玉融资担保有限公司</t>
  </si>
  <si>
    <t>湖南梅山融资担保有限责任公司</t>
  </si>
  <si>
    <t>湖南省科技融资担保有限公司</t>
  </si>
  <si>
    <t>湖南省中小企业融资担保有限公司</t>
  </si>
  <si>
    <t>湖南湘银融资担保有限公司</t>
  </si>
  <si>
    <t>湖南众诺融资担保有限公司</t>
  </si>
  <si>
    <t>怀化市财信融资担保有限责任公司</t>
  </si>
  <si>
    <t>嘉禾嘉盛融资担保有限责任公司</t>
  </si>
  <si>
    <t>江华华信融资担保有限公司</t>
  </si>
  <si>
    <t>隆回县中小企业融资担保有限责任公司</t>
  </si>
  <si>
    <t>娄底市兴娄融资担保有限公司</t>
  </si>
  <si>
    <t>汨罗诚晟融资担保有限公司</t>
  </si>
  <si>
    <t>邵东市鼎成融资担保有限公司</t>
  </si>
  <si>
    <t>邵阳市融资担保有限公司</t>
  </si>
  <si>
    <t>祁阳市融资担保有限公司</t>
  </si>
  <si>
    <t>益阳市融资担保有限责任公司</t>
  </si>
  <si>
    <t>岳阳市小微融资担保有限责任公司</t>
  </si>
  <si>
    <t>岳阳县中小企业融资担保有限公司</t>
  </si>
  <si>
    <t>长沙市麓山融资担保有限公司</t>
  </si>
  <si>
    <t>长沙市望财融资担保有限公司</t>
  </si>
  <si>
    <t>长沙市中水融资担保有限公司</t>
  </si>
  <si>
    <t>长沙市长财融资担保有限公司</t>
  </si>
  <si>
    <t>合   计</t>
  </si>
  <si>
    <t>备注：
1.“株洲金财惠科融资担保有限公司”常规业务申报项目合计金额1190万元属于批量业务，核减金额5.95万元，批量业务核定金额3.19万元，核增金额2.38万元，合计核减保费补贴金额3.57万元。
2.“湘潭县莲乡融资担保有限公司”常规业务申报项目合计金额4182万元属于批量业务，核减金额20.91万元，批量业务核定金额8.36万元，核增金额8.36万元，合计核减保费补贴金额12.55万元。
3.“株洲市融资担保有限公司”常规业务申报项目合计金额1929万元属于批量业务，核减金额9.66万元，批量业务核定金额266.11万元，核增金额3.86万元，合计核减保费补贴金额5.8万元。
4.“常德财科融资担保有限公司”常规业务申报项目合计金额7334万元属于批量业务，核减金额36.69万元，批量业务核定金额19.32万元，核增金额14.67万元，合计核减保费补贴金额22.02万元。
5.“湖南德诚融资担保有限公司”常规业务申报项目合计金额800万元属于批量业务，核减金额3.97万元，批量业务核定金额1.59万元，核增金额1.59万元，合计核减保费补贴金额2.38万元。
6.“宁远县中小微企业融资担保有限公司”常规业务申报项目合计金额1088万元属于批量业务，核减金额5.44万元，批量业务核定金额12.64万元，核增金额2.18万元，合计核减保费补贴金额3.26万元。
7.“湖南梅山融资担保有限责任公司”常规业务申报项目合计金额30万元属于批量业务，核减金额0.15万元，批量业务核定金额0.06万元，核增金额0.06万元，合计核减保费补贴金额0.09万元。
8.“湖南省中小企业融资担保有限公司”常规业务申报项目合计金额14292万元属于批量业务，核减金额68.07万元。因批量担保业务每年最高补贴金额不超过500万，一季度已核定批量担保业务补贴金额0万元，二季度已核定批量担保业务补贴金额500万元，本期批量业务核定金额0万元，核增金额0万元，合计核减保费补贴金额68.07万元。
9.“隆回县中小企业融资担保有限责任公司”常规业务申报项目合计金额8340万元属于批量业务，核减金额38.63万元，批量业务核定金额22.24万元，核增金额15.3万元，合计核减保费补贴金额23.33万元。
10.“汨罗诚晟融资担保有限公司”常规业务申报项目合计金额600万元属于批量业务，核减金额3万元，批量业务核定金额1.2万元，核增金额1.2万元，合计核减保费补贴金额1.8万元。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</si>
</sst>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48"/>
      <name val="仿宋"/>
      <charset val="134"/>
    </font>
    <font>
      <sz val="48"/>
      <name val="仿宋"/>
      <charset val="134"/>
    </font>
    <font>
      <b/>
      <sz val="72"/>
      <name val="仿宋"/>
      <charset val="134"/>
    </font>
    <font>
      <b/>
      <sz val="28"/>
      <name val="仿宋"/>
      <charset val="134"/>
    </font>
    <font>
      <sz val="24"/>
      <name val="仿宋"/>
      <charset val="134"/>
    </font>
    <font>
      <sz val="20"/>
      <name val="宋体"/>
      <charset val="134"/>
    </font>
    <font>
      <sz val="24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5" fillId="18" borderId="10" applyNumberFormat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0" fillId="18" borderId="15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3" fillId="33" borderId="15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43" fontId="0" fillId="0" borderId="0" xfId="0" applyNumberFormat="true">
      <alignment vertical="center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center" vertical="center"/>
    </xf>
    <xf numFmtId="0" fontId="6" fillId="2" borderId="0" xfId="0" applyFont="true" applyFill="true" applyAlignment="true">
      <alignment vertical="center"/>
    </xf>
    <xf numFmtId="0" fontId="7" fillId="2" borderId="0" xfId="0" applyFont="true" applyFill="true" applyAlignment="true">
      <alignment horizontal="center" vertical="center"/>
    </xf>
    <xf numFmtId="0" fontId="8" fillId="2" borderId="0" xfId="0" applyFont="true" applyFill="true" applyAlignment="true">
      <alignment vertical="center"/>
    </xf>
    <xf numFmtId="0" fontId="9" fillId="2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8" fontId="10" fillId="2" borderId="1" xfId="19" applyNumberFormat="true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/>
    </xf>
    <xf numFmtId="177" fontId="11" fillId="2" borderId="1" xfId="0" applyNumberFormat="true" applyFont="true" applyFill="true" applyBorder="true" applyAlignment="true">
      <alignment horizontal="center" vertical="center" readingOrder="1"/>
    </xf>
    <xf numFmtId="176" fontId="11" fillId="2" borderId="1" xfId="0" applyNumberFormat="true" applyFont="true" applyFill="true" applyBorder="true" applyAlignment="true">
      <alignment horizontal="center" vertical="center" readingOrder="1"/>
    </xf>
    <xf numFmtId="0" fontId="11" fillId="2" borderId="2" xfId="0" applyFont="true" applyFill="true" applyBorder="true" applyAlignment="true">
      <alignment horizontal="center" vertical="center" wrapText="true"/>
    </xf>
    <xf numFmtId="0" fontId="11" fillId="2" borderId="3" xfId="0" applyFont="true" applyFill="true" applyBorder="true" applyAlignment="true">
      <alignment horizontal="center" vertical="center"/>
    </xf>
    <xf numFmtId="177" fontId="11" fillId="2" borderId="4" xfId="0" applyNumberFormat="true" applyFont="true" applyFill="true" applyBorder="true" applyAlignment="true">
      <alignment horizontal="center" vertical="center" readingOrder="1"/>
    </xf>
    <xf numFmtId="0" fontId="12" fillId="2" borderId="0" xfId="0" applyFont="true" applyFill="true" applyAlignment="true">
      <alignment horizontal="left" vertical="center" wrapText="true"/>
    </xf>
    <xf numFmtId="0" fontId="5" fillId="2" borderId="0" xfId="0" applyFont="true" applyFill="true" applyAlignment="true">
      <alignment vertical="center"/>
    </xf>
    <xf numFmtId="0" fontId="7" fillId="2" borderId="0" xfId="0" applyFont="true" applyFill="true" applyAlignment="true">
      <alignment vertical="center"/>
    </xf>
    <xf numFmtId="177" fontId="11" fillId="2" borderId="5" xfId="0" applyNumberFormat="true" applyFont="true" applyFill="true" applyBorder="true" applyAlignment="true" applyProtection="true">
      <alignment horizontal="center" vertical="center" readingOrder="1"/>
    </xf>
    <xf numFmtId="43" fontId="11" fillId="2" borderId="1" xfId="0" applyNumberFormat="true" applyFont="true" applyFill="true" applyBorder="true" applyAlignment="true">
      <alignment horizontal="center" vertical="center" readingOrder="1"/>
    </xf>
    <xf numFmtId="176" fontId="11" fillId="2" borderId="5" xfId="0" applyNumberFormat="true" applyFont="true" applyFill="true" applyBorder="true" applyAlignment="true" applyProtection="true">
      <alignment horizontal="center" vertical="center" readingOrder="1"/>
    </xf>
    <xf numFmtId="43" fontId="11" fillId="2" borderId="4" xfId="0" applyNumberFormat="true" applyFont="true" applyFill="true" applyBorder="true" applyAlignment="true">
      <alignment horizontal="center" vertical="center" readingOrder="1"/>
    </xf>
    <xf numFmtId="43" fontId="1" fillId="2" borderId="0" xfId="0" applyNumberFormat="true" applyFont="true" applyFill="true">
      <alignment vertical="center"/>
    </xf>
    <xf numFmtId="0" fontId="10" fillId="2" borderId="0" xfId="0" applyFont="true" applyFill="true" applyAlignment="true">
      <alignment horizontal="center" vertical="center"/>
    </xf>
    <xf numFmtId="178" fontId="10" fillId="2" borderId="6" xfId="0" applyNumberFormat="true" applyFont="true" applyFill="true" applyBorder="true" applyAlignment="true">
      <alignment horizontal="center" vertical="center" wrapText="true"/>
    </xf>
    <xf numFmtId="178" fontId="10" fillId="2" borderId="7" xfId="0" applyNumberFormat="true" applyFont="true" applyFill="true" applyBorder="true" applyAlignment="true">
      <alignment horizontal="center" vertical="center" wrapText="true"/>
    </xf>
    <xf numFmtId="177" fontId="11" fillId="2" borderId="1" xfId="0" applyNumberFormat="true" applyFont="true" applyFill="true" applyBorder="true" applyAlignment="true" applyProtection="true">
      <alignment horizontal="center" vertical="center" readingOrder="1"/>
      <protection locked="false"/>
    </xf>
    <xf numFmtId="43" fontId="13" fillId="2" borderId="0" xfId="0" applyNumberFormat="true" applyFont="true" applyFill="true">
      <alignment vertical="center"/>
    </xf>
    <xf numFmtId="43" fontId="14" fillId="2" borderId="0" xfId="0" applyNumberFormat="true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6"/>
  <sheetViews>
    <sheetView tabSelected="1" view="pageBreakPreview" zoomScale="55" zoomScaleNormal="100" zoomScaleSheetLayoutView="55" workbookViewId="0">
      <pane ySplit="5" topLeftCell="A50" activePane="bottomLeft" state="frozen"/>
      <selection/>
      <selection pane="bottomLeft" activeCell="A36" sqref="$A36:$XFD36"/>
    </sheetView>
  </sheetViews>
  <sheetFormatPr defaultColWidth="8.725" defaultRowHeight="13.5"/>
  <cols>
    <col min="1" max="1" width="15.7" customWidth="true"/>
    <col min="2" max="2" width="80.45" customWidth="true"/>
    <col min="3" max="3" width="23.1833333333333" customWidth="true"/>
    <col min="4" max="4" width="18.6333333333333" customWidth="true"/>
    <col min="5" max="5" width="19.7666666666667" customWidth="true"/>
    <col min="6" max="6" width="21" customWidth="true"/>
    <col min="7" max="7" width="17.2666666666667" style="4" customWidth="true"/>
    <col min="8" max="8" width="23.8583333333333" customWidth="true"/>
    <col min="9" max="9" width="25.225" customWidth="true"/>
    <col min="10" max="10" width="18.8583333333333" style="4" customWidth="true"/>
    <col min="11" max="11" width="21" customWidth="true"/>
    <col min="12" max="12" width="18.4" customWidth="true"/>
    <col min="13" max="13" width="35.675" customWidth="true"/>
    <col min="14" max="14" width="20.1666666666667" style="5" customWidth="true"/>
  </cols>
  <sheetData>
    <row r="1" ht="46.5" spans="1:14">
      <c r="A1" s="6" t="s">
        <v>0</v>
      </c>
      <c r="B1" s="7"/>
      <c r="C1" s="8"/>
      <c r="D1" s="8"/>
      <c r="E1" s="8"/>
      <c r="F1" s="8"/>
      <c r="G1" s="8"/>
      <c r="H1" s="21"/>
      <c r="I1" s="21"/>
      <c r="J1" s="21"/>
      <c r="K1" s="21"/>
      <c r="L1" s="8"/>
      <c r="M1" s="8"/>
      <c r="N1" s="27"/>
    </row>
    <row r="2" ht="61.5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7"/>
    </row>
    <row r="3" s="1" customFormat="true" ht="66" customHeight="true" spans="1:14">
      <c r="A3" s="10"/>
      <c r="B3" s="9"/>
      <c r="C3" s="11"/>
      <c r="D3" s="11"/>
      <c r="E3" s="11"/>
      <c r="F3" s="11"/>
      <c r="G3" s="11"/>
      <c r="H3" s="22"/>
      <c r="I3" s="22"/>
      <c r="J3" s="22"/>
      <c r="K3" s="22"/>
      <c r="L3" s="22"/>
      <c r="M3" s="28" t="s">
        <v>2</v>
      </c>
      <c r="N3" s="27"/>
    </row>
    <row r="4" ht="35.25" spans="1:14">
      <c r="A4" s="12" t="s">
        <v>3</v>
      </c>
      <c r="B4" s="12" t="s">
        <v>4</v>
      </c>
      <c r="C4" s="13" t="s">
        <v>5</v>
      </c>
      <c r="D4" s="13"/>
      <c r="E4" s="13"/>
      <c r="F4" s="13"/>
      <c r="G4" s="13"/>
      <c r="H4" s="13" t="s">
        <v>6</v>
      </c>
      <c r="I4" s="13"/>
      <c r="J4" s="13"/>
      <c r="K4" s="13"/>
      <c r="L4" s="13"/>
      <c r="M4" s="29" t="s">
        <v>7</v>
      </c>
      <c r="N4" s="27"/>
    </row>
    <row r="5" ht="139" customHeight="true" spans="1:14">
      <c r="A5" s="12"/>
      <c r="B5" s="12"/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30"/>
      <c r="N5" s="27"/>
    </row>
    <row r="6" ht="55" customHeight="true" spans="1:14">
      <c r="A6" s="14">
        <v>1</v>
      </c>
      <c r="B6" s="14" t="s">
        <v>13</v>
      </c>
      <c r="C6" s="15">
        <v>7709</v>
      </c>
      <c r="D6" s="16">
        <v>29</v>
      </c>
      <c r="E6" s="15">
        <v>37.92</v>
      </c>
      <c r="F6" s="15">
        <f t="shared" ref="F6:F54" si="0">E6-G6</f>
        <v>37.92</v>
      </c>
      <c r="G6" s="15"/>
      <c r="H6" s="15">
        <f t="shared" ref="H6:J6" si="1">0</f>
        <v>0</v>
      </c>
      <c r="I6" s="16">
        <f t="shared" si="1"/>
        <v>0</v>
      </c>
      <c r="J6" s="15">
        <f t="shared" si="1"/>
        <v>0</v>
      </c>
      <c r="K6" s="15">
        <f t="shared" ref="K6:K54" si="2">J6-L6</f>
        <v>0</v>
      </c>
      <c r="L6" s="15"/>
      <c r="M6" s="31">
        <f t="shared" ref="M6:M54" si="3">F6+K6</f>
        <v>37.92</v>
      </c>
      <c r="N6" s="32">
        <f t="shared" ref="N6:N54" si="4">G6+L6</f>
        <v>0</v>
      </c>
    </row>
    <row r="7" ht="55" customHeight="true" spans="1:14">
      <c r="A7" s="14">
        <v>2</v>
      </c>
      <c r="B7" s="14" t="s">
        <v>14</v>
      </c>
      <c r="C7" s="15">
        <v>5210</v>
      </c>
      <c r="D7" s="16">
        <v>12</v>
      </c>
      <c r="E7" s="15">
        <v>26.01</v>
      </c>
      <c r="F7" s="15">
        <f t="shared" si="0"/>
        <v>20.06</v>
      </c>
      <c r="G7" s="15">
        <v>5.95</v>
      </c>
      <c r="H7" s="15">
        <v>660</v>
      </c>
      <c r="I7" s="16">
        <v>3</v>
      </c>
      <c r="J7" s="15">
        <v>0.81</v>
      </c>
      <c r="K7" s="15">
        <f t="shared" si="2"/>
        <v>3.19</v>
      </c>
      <c r="L7" s="24">
        <v>-2.38</v>
      </c>
      <c r="M7" s="31">
        <f t="shared" si="3"/>
        <v>23.25</v>
      </c>
      <c r="N7" s="32">
        <f t="shared" si="4"/>
        <v>3.57</v>
      </c>
    </row>
    <row r="8" ht="55" customHeight="true" spans="1:14">
      <c r="A8" s="14">
        <v>3</v>
      </c>
      <c r="B8" s="14" t="s">
        <v>15</v>
      </c>
      <c r="C8" s="15">
        <v>539</v>
      </c>
      <c r="D8" s="16">
        <v>4</v>
      </c>
      <c r="E8" s="15">
        <v>2.7</v>
      </c>
      <c r="F8" s="15">
        <f t="shared" si="0"/>
        <v>2.7</v>
      </c>
      <c r="G8" s="15"/>
      <c r="H8" s="15">
        <f t="shared" ref="H8:J8" si="5">0</f>
        <v>0</v>
      </c>
      <c r="I8" s="16">
        <f t="shared" si="5"/>
        <v>0</v>
      </c>
      <c r="J8" s="15">
        <f t="shared" si="5"/>
        <v>0</v>
      </c>
      <c r="K8" s="15">
        <f t="shared" si="2"/>
        <v>0</v>
      </c>
      <c r="L8" s="24"/>
      <c r="M8" s="31">
        <f t="shared" si="3"/>
        <v>2.7</v>
      </c>
      <c r="N8" s="32">
        <f t="shared" si="4"/>
        <v>0</v>
      </c>
    </row>
    <row r="9" ht="55" customHeight="true" spans="1:14">
      <c r="A9" s="14">
        <v>4</v>
      </c>
      <c r="B9" s="14" t="s">
        <v>16</v>
      </c>
      <c r="C9" s="15">
        <v>15960</v>
      </c>
      <c r="D9" s="16">
        <v>40</v>
      </c>
      <c r="E9" s="15">
        <v>70.02</v>
      </c>
      <c r="F9" s="15">
        <f t="shared" si="0"/>
        <v>70.02</v>
      </c>
      <c r="G9" s="15"/>
      <c r="H9" s="15">
        <f t="shared" ref="H9:J9" si="6">0</f>
        <v>0</v>
      </c>
      <c r="I9" s="16">
        <f t="shared" si="6"/>
        <v>0</v>
      </c>
      <c r="J9" s="15">
        <f t="shared" si="6"/>
        <v>0</v>
      </c>
      <c r="K9" s="15">
        <f t="shared" si="2"/>
        <v>0</v>
      </c>
      <c r="L9" s="24"/>
      <c r="M9" s="31">
        <f t="shared" si="3"/>
        <v>70.02</v>
      </c>
      <c r="N9" s="32">
        <f t="shared" si="4"/>
        <v>0</v>
      </c>
    </row>
    <row r="10" ht="55" customHeight="true" spans="1:14">
      <c r="A10" s="14">
        <v>5</v>
      </c>
      <c r="B10" s="14" t="s">
        <v>17</v>
      </c>
      <c r="C10" s="15">
        <v>4130</v>
      </c>
      <c r="D10" s="16">
        <v>12</v>
      </c>
      <c r="E10" s="15">
        <v>19.06</v>
      </c>
      <c r="F10" s="15">
        <f t="shared" si="0"/>
        <v>19.06</v>
      </c>
      <c r="G10" s="15"/>
      <c r="H10" s="15">
        <f t="shared" ref="H10:J10" si="7">0</f>
        <v>0</v>
      </c>
      <c r="I10" s="16">
        <f t="shared" si="7"/>
        <v>0</v>
      </c>
      <c r="J10" s="15">
        <f t="shared" si="7"/>
        <v>0</v>
      </c>
      <c r="K10" s="15">
        <f t="shared" si="2"/>
        <v>0</v>
      </c>
      <c r="L10" s="24"/>
      <c r="M10" s="31">
        <f t="shared" si="3"/>
        <v>19.06</v>
      </c>
      <c r="N10" s="32">
        <f t="shared" si="4"/>
        <v>0</v>
      </c>
    </row>
    <row r="11" ht="55" customHeight="true" spans="1:14">
      <c r="A11" s="14">
        <v>6</v>
      </c>
      <c r="B11" s="14" t="s">
        <v>18</v>
      </c>
      <c r="C11" s="15">
        <v>13636.8</v>
      </c>
      <c r="D11" s="16">
        <v>61</v>
      </c>
      <c r="E11" s="15">
        <v>68.02</v>
      </c>
      <c r="F11" s="15">
        <f t="shared" si="0"/>
        <v>47.11</v>
      </c>
      <c r="G11" s="15">
        <v>20.91</v>
      </c>
      <c r="H11" s="15">
        <f t="shared" ref="H11:J11" si="8">0</f>
        <v>0</v>
      </c>
      <c r="I11" s="16">
        <f t="shared" si="8"/>
        <v>0</v>
      </c>
      <c r="J11" s="15">
        <f t="shared" si="8"/>
        <v>0</v>
      </c>
      <c r="K11" s="15">
        <f t="shared" si="2"/>
        <v>8.364</v>
      </c>
      <c r="L11" s="24">
        <v>-8.364</v>
      </c>
      <c r="M11" s="31">
        <f t="shared" si="3"/>
        <v>55.474</v>
      </c>
      <c r="N11" s="32">
        <f t="shared" si="4"/>
        <v>12.546</v>
      </c>
    </row>
    <row r="12" ht="55" customHeight="true" spans="1:14">
      <c r="A12" s="14">
        <v>7</v>
      </c>
      <c r="B12" s="14" t="s">
        <v>19</v>
      </c>
      <c r="C12" s="15">
        <v>6197</v>
      </c>
      <c r="D12" s="16">
        <v>21</v>
      </c>
      <c r="E12" s="15">
        <v>29.79</v>
      </c>
      <c r="F12" s="15">
        <f t="shared" si="0"/>
        <v>29.79</v>
      </c>
      <c r="G12" s="15"/>
      <c r="H12" s="15">
        <v>53410.632825</v>
      </c>
      <c r="I12" s="16">
        <v>619</v>
      </c>
      <c r="J12" s="15">
        <v>102.28</v>
      </c>
      <c r="K12" s="15">
        <f t="shared" si="2"/>
        <v>102.28</v>
      </c>
      <c r="L12" s="24"/>
      <c r="M12" s="31">
        <f t="shared" si="3"/>
        <v>132.07</v>
      </c>
      <c r="N12" s="32">
        <f t="shared" si="4"/>
        <v>0</v>
      </c>
    </row>
    <row r="13" ht="55" customHeight="true" spans="1:14">
      <c r="A13" s="14">
        <v>8</v>
      </c>
      <c r="B13" s="14" t="s">
        <v>20</v>
      </c>
      <c r="C13" s="15">
        <v>4468.8</v>
      </c>
      <c r="D13" s="16">
        <v>25</v>
      </c>
      <c r="E13" s="15">
        <v>22.31</v>
      </c>
      <c r="F13" s="15">
        <f t="shared" si="0"/>
        <v>12.65</v>
      </c>
      <c r="G13" s="15">
        <v>9.66</v>
      </c>
      <c r="H13" s="15">
        <v>135340.14124</v>
      </c>
      <c r="I13" s="16">
        <v>9659</v>
      </c>
      <c r="J13" s="15">
        <v>262.249999999998</v>
      </c>
      <c r="K13" s="15">
        <f t="shared" si="2"/>
        <v>266.107599999998</v>
      </c>
      <c r="L13" s="24">
        <v>-3.8576</v>
      </c>
      <c r="M13" s="31">
        <f t="shared" si="3"/>
        <v>278.757599999998</v>
      </c>
      <c r="N13" s="32">
        <f t="shared" si="4"/>
        <v>5.8024</v>
      </c>
    </row>
    <row r="14" ht="55" customHeight="true" spans="1:14">
      <c r="A14" s="14">
        <v>9</v>
      </c>
      <c r="B14" s="14" t="s">
        <v>21</v>
      </c>
      <c r="C14" s="15">
        <v>4752.8</v>
      </c>
      <c r="D14" s="16">
        <v>30</v>
      </c>
      <c r="E14" s="15">
        <v>23.67</v>
      </c>
      <c r="F14" s="15">
        <f t="shared" si="0"/>
        <v>23.67</v>
      </c>
      <c r="G14" s="15"/>
      <c r="H14" s="15">
        <f t="shared" ref="H14:J14" si="9">0</f>
        <v>0</v>
      </c>
      <c r="I14" s="16">
        <f t="shared" si="9"/>
        <v>0</v>
      </c>
      <c r="J14" s="15">
        <f t="shared" si="9"/>
        <v>0</v>
      </c>
      <c r="K14" s="15">
        <f t="shared" si="2"/>
        <v>0</v>
      </c>
      <c r="L14" s="24"/>
      <c r="M14" s="31">
        <f t="shared" si="3"/>
        <v>23.67</v>
      </c>
      <c r="N14" s="32">
        <f t="shared" si="4"/>
        <v>0</v>
      </c>
    </row>
    <row r="15" ht="55" customHeight="true" spans="1:14">
      <c r="A15" s="14">
        <v>10</v>
      </c>
      <c r="B15" s="14" t="s">
        <v>22</v>
      </c>
      <c r="C15" s="15">
        <v>3049.7</v>
      </c>
      <c r="D15" s="16">
        <v>29</v>
      </c>
      <c r="E15" s="15">
        <v>15.56</v>
      </c>
      <c r="F15" s="15">
        <f t="shared" si="0"/>
        <v>15.56</v>
      </c>
      <c r="G15" s="15"/>
      <c r="H15" s="15">
        <v>505</v>
      </c>
      <c r="I15" s="16">
        <v>14</v>
      </c>
      <c r="J15" s="15">
        <v>1.05</v>
      </c>
      <c r="K15" s="15">
        <f t="shared" si="2"/>
        <v>1.05</v>
      </c>
      <c r="L15" s="24"/>
      <c r="M15" s="31">
        <f t="shared" si="3"/>
        <v>16.61</v>
      </c>
      <c r="N15" s="32">
        <f t="shared" si="4"/>
        <v>0</v>
      </c>
    </row>
    <row r="16" ht="55" customHeight="true" spans="1:14">
      <c r="A16" s="14">
        <v>11</v>
      </c>
      <c r="B16" s="14" t="s">
        <v>23</v>
      </c>
      <c r="C16" s="15">
        <v>40621.9</v>
      </c>
      <c r="D16" s="16">
        <v>227</v>
      </c>
      <c r="E16" s="15">
        <v>199.74</v>
      </c>
      <c r="F16" s="15">
        <f t="shared" si="0"/>
        <v>163.05</v>
      </c>
      <c r="G16" s="15">
        <v>36.69</v>
      </c>
      <c r="H16" s="15">
        <v>2334</v>
      </c>
      <c r="I16" s="16">
        <v>23</v>
      </c>
      <c r="J16" s="15">
        <v>4.65</v>
      </c>
      <c r="K16" s="15">
        <f t="shared" si="2"/>
        <v>19.318</v>
      </c>
      <c r="L16" s="24">
        <f>-7334*0.002</f>
        <v>-14.668</v>
      </c>
      <c r="M16" s="31">
        <f t="shared" si="3"/>
        <v>182.368</v>
      </c>
      <c r="N16" s="32">
        <f t="shared" si="4"/>
        <v>22.022</v>
      </c>
    </row>
    <row r="17" ht="55" customHeight="true" spans="1:14">
      <c r="A17" s="14">
        <v>12</v>
      </c>
      <c r="B17" s="14" t="s">
        <v>24</v>
      </c>
      <c r="C17" s="15">
        <v>9500</v>
      </c>
      <c r="D17" s="16">
        <v>35</v>
      </c>
      <c r="E17" s="15">
        <v>46.47</v>
      </c>
      <c r="F17" s="15">
        <f t="shared" si="0"/>
        <v>42.5</v>
      </c>
      <c r="G17" s="15">
        <v>3.97</v>
      </c>
      <c r="H17" s="15">
        <f t="shared" ref="H17:J17" si="10">0</f>
        <v>0</v>
      </c>
      <c r="I17" s="16">
        <f t="shared" si="10"/>
        <v>0</v>
      </c>
      <c r="J17" s="15">
        <f t="shared" si="10"/>
        <v>0</v>
      </c>
      <c r="K17" s="15">
        <f t="shared" si="2"/>
        <v>1.59</v>
      </c>
      <c r="L17" s="24">
        <v>-1.59</v>
      </c>
      <c r="M17" s="31">
        <f t="shared" si="3"/>
        <v>44.09</v>
      </c>
      <c r="N17" s="32">
        <f t="shared" si="4"/>
        <v>2.38</v>
      </c>
    </row>
    <row r="18" ht="55" customHeight="true" spans="1:14">
      <c r="A18" s="14">
        <v>13</v>
      </c>
      <c r="B18" s="14" t="s">
        <v>25</v>
      </c>
      <c r="C18" s="15">
        <v>8033.3</v>
      </c>
      <c r="D18" s="16">
        <v>42</v>
      </c>
      <c r="E18" s="15">
        <v>38.88</v>
      </c>
      <c r="F18" s="15">
        <f t="shared" si="0"/>
        <v>38.88</v>
      </c>
      <c r="G18" s="15"/>
      <c r="H18" s="15">
        <f t="shared" ref="H18:J18" si="11">0</f>
        <v>0</v>
      </c>
      <c r="I18" s="16">
        <f t="shared" si="11"/>
        <v>0</v>
      </c>
      <c r="J18" s="15">
        <f t="shared" si="11"/>
        <v>0</v>
      </c>
      <c r="K18" s="15">
        <f t="shared" si="2"/>
        <v>0</v>
      </c>
      <c r="L18" s="24"/>
      <c r="M18" s="31">
        <f t="shared" si="3"/>
        <v>38.88</v>
      </c>
      <c r="N18" s="32">
        <f t="shared" si="4"/>
        <v>0</v>
      </c>
    </row>
    <row r="19" ht="55" customHeight="true" spans="1:14">
      <c r="A19" s="14">
        <v>14</v>
      </c>
      <c r="B19" s="14" t="s">
        <v>26</v>
      </c>
      <c r="C19" s="15">
        <v>4820</v>
      </c>
      <c r="D19" s="16">
        <v>17</v>
      </c>
      <c r="E19" s="15">
        <v>24.02</v>
      </c>
      <c r="F19" s="15">
        <f t="shared" si="0"/>
        <v>24.02</v>
      </c>
      <c r="G19" s="15"/>
      <c r="H19" s="15">
        <f t="shared" ref="H19:J19" si="12">0</f>
        <v>0</v>
      </c>
      <c r="I19" s="16">
        <f t="shared" si="12"/>
        <v>0</v>
      </c>
      <c r="J19" s="15">
        <f t="shared" si="12"/>
        <v>0</v>
      </c>
      <c r="K19" s="15">
        <f t="shared" si="2"/>
        <v>0</v>
      </c>
      <c r="L19" s="24"/>
      <c r="M19" s="31">
        <f t="shared" si="3"/>
        <v>24.02</v>
      </c>
      <c r="N19" s="32">
        <f t="shared" si="4"/>
        <v>0</v>
      </c>
    </row>
    <row r="20" ht="55" customHeight="true" spans="1:14">
      <c r="A20" s="14">
        <v>15</v>
      </c>
      <c r="B20" s="14" t="s">
        <v>27</v>
      </c>
      <c r="C20" s="15">
        <v>11536</v>
      </c>
      <c r="D20" s="16">
        <v>29</v>
      </c>
      <c r="E20" s="15">
        <v>57.42</v>
      </c>
      <c r="F20" s="15">
        <f t="shared" si="0"/>
        <v>57.42</v>
      </c>
      <c r="G20" s="15"/>
      <c r="H20" s="15">
        <v>44332.212941</v>
      </c>
      <c r="I20" s="16">
        <v>541</v>
      </c>
      <c r="J20" s="15">
        <v>88.6800000000003</v>
      </c>
      <c r="K20" s="15">
        <f t="shared" si="2"/>
        <v>88.6800000000003</v>
      </c>
      <c r="L20" s="24"/>
      <c r="M20" s="31">
        <f t="shared" si="3"/>
        <v>146.1</v>
      </c>
      <c r="N20" s="32">
        <f t="shared" si="4"/>
        <v>0</v>
      </c>
    </row>
    <row r="21" ht="55" customHeight="true" spans="1:14">
      <c r="A21" s="14">
        <v>16</v>
      </c>
      <c r="B21" s="14" t="s">
        <v>28</v>
      </c>
      <c r="C21" s="15">
        <v>22353</v>
      </c>
      <c r="D21" s="16">
        <v>42</v>
      </c>
      <c r="E21" s="15">
        <v>108.39</v>
      </c>
      <c r="F21" s="15">
        <f t="shared" si="0"/>
        <v>108.39</v>
      </c>
      <c r="G21" s="15"/>
      <c r="H21" s="15">
        <f t="shared" ref="H21:J21" si="13">0</f>
        <v>0</v>
      </c>
      <c r="I21" s="16">
        <f t="shared" si="13"/>
        <v>0</v>
      </c>
      <c r="J21" s="15">
        <f t="shared" si="13"/>
        <v>0</v>
      </c>
      <c r="K21" s="15">
        <f t="shared" si="2"/>
        <v>0</v>
      </c>
      <c r="L21" s="24"/>
      <c r="M21" s="31">
        <f t="shared" si="3"/>
        <v>108.39</v>
      </c>
      <c r="N21" s="32">
        <f t="shared" si="4"/>
        <v>0</v>
      </c>
    </row>
    <row r="22" ht="55" customHeight="true" spans="1:14">
      <c r="A22" s="14">
        <v>17</v>
      </c>
      <c r="B22" s="14" t="s">
        <v>29</v>
      </c>
      <c r="C22" s="15">
        <v>10608</v>
      </c>
      <c r="D22" s="16">
        <v>37</v>
      </c>
      <c r="E22" s="15">
        <v>39.49</v>
      </c>
      <c r="F22" s="15">
        <f t="shared" si="0"/>
        <v>34.05</v>
      </c>
      <c r="G22" s="15">
        <v>5.44</v>
      </c>
      <c r="H22" s="15">
        <v>5804.162304</v>
      </c>
      <c r="I22" s="16">
        <v>55</v>
      </c>
      <c r="J22" s="23">
        <v>10.46</v>
      </c>
      <c r="K22" s="15">
        <f t="shared" si="2"/>
        <v>12.636</v>
      </c>
      <c r="L22" s="24">
        <f>-1088*0.002</f>
        <v>-2.176</v>
      </c>
      <c r="M22" s="31">
        <f t="shared" si="3"/>
        <v>46.686</v>
      </c>
      <c r="N22" s="32">
        <f t="shared" si="4"/>
        <v>3.264</v>
      </c>
    </row>
    <row r="23" ht="55" customHeight="true" spans="1:14">
      <c r="A23" s="14">
        <v>18</v>
      </c>
      <c r="B23" s="14" t="s">
        <v>30</v>
      </c>
      <c r="C23" s="15">
        <v>11750</v>
      </c>
      <c r="D23" s="16">
        <v>87</v>
      </c>
      <c r="E23" s="15">
        <v>58.66</v>
      </c>
      <c r="F23" s="15">
        <f t="shared" si="0"/>
        <v>58.66</v>
      </c>
      <c r="G23" s="15"/>
      <c r="H23" s="15">
        <f t="shared" ref="H23:J23" si="14">0</f>
        <v>0</v>
      </c>
      <c r="I23" s="16">
        <f t="shared" si="14"/>
        <v>0</v>
      </c>
      <c r="J23" s="23">
        <f t="shared" si="14"/>
        <v>0</v>
      </c>
      <c r="K23" s="15">
        <f t="shared" si="2"/>
        <v>0</v>
      </c>
      <c r="L23" s="24"/>
      <c r="M23" s="31">
        <f t="shared" si="3"/>
        <v>58.66</v>
      </c>
      <c r="N23" s="32">
        <f t="shared" si="4"/>
        <v>0</v>
      </c>
    </row>
    <row r="24" ht="55" customHeight="true" spans="1:14">
      <c r="A24" s="14">
        <v>19</v>
      </c>
      <c r="B24" s="14" t="s">
        <v>31</v>
      </c>
      <c r="C24" s="15">
        <v>7288.4</v>
      </c>
      <c r="D24" s="16">
        <v>15</v>
      </c>
      <c r="E24" s="15">
        <v>35.39</v>
      </c>
      <c r="F24" s="15">
        <f t="shared" si="0"/>
        <v>35.39</v>
      </c>
      <c r="G24" s="15"/>
      <c r="H24" s="15">
        <v>21280.4</v>
      </c>
      <c r="I24" s="16">
        <v>144</v>
      </c>
      <c r="J24" s="23">
        <v>42.06</v>
      </c>
      <c r="K24" s="15">
        <f t="shared" si="2"/>
        <v>42.06</v>
      </c>
      <c r="L24" s="24"/>
      <c r="M24" s="31">
        <f t="shared" si="3"/>
        <v>77.45</v>
      </c>
      <c r="N24" s="32">
        <f t="shared" si="4"/>
        <v>0</v>
      </c>
    </row>
    <row r="25" ht="55" customHeight="true" spans="1:14">
      <c r="A25" s="14">
        <v>20</v>
      </c>
      <c r="B25" s="14" t="s">
        <v>32</v>
      </c>
      <c r="C25" s="15">
        <v>500</v>
      </c>
      <c r="D25" s="16">
        <v>1</v>
      </c>
      <c r="E25" s="15">
        <v>2.46</v>
      </c>
      <c r="F25" s="15">
        <f t="shared" si="0"/>
        <v>2.46</v>
      </c>
      <c r="G25" s="15"/>
      <c r="H25" s="15">
        <f t="shared" ref="H25:J25" si="15">0</f>
        <v>0</v>
      </c>
      <c r="I25" s="16">
        <f t="shared" si="15"/>
        <v>0</v>
      </c>
      <c r="J25" s="23">
        <f t="shared" si="15"/>
        <v>0</v>
      </c>
      <c r="K25" s="15">
        <f t="shared" si="2"/>
        <v>0</v>
      </c>
      <c r="L25" s="24"/>
      <c r="M25" s="31">
        <f t="shared" si="3"/>
        <v>2.46</v>
      </c>
      <c r="N25" s="32">
        <f t="shared" si="4"/>
        <v>0</v>
      </c>
    </row>
    <row r="26" ht="55" customHeight="true" spans="1:14">
      <c r="A26" s="14">
        <v>21</v>
      </c>
      <c r="B26" s="14" t="s">
        <v>33</v>
      </c>
      <c r="C26" s="15">
        <v>180</v>
      </c>
      <c r="D26" s="16">
        <v>1</v>
      </c>
      <c r="E26" s="15">
        <v>0.9</v>
      </c>
      <c r="F26" s="15">
        <f t="shared" si="0"/>
        <v>0.9</v>
      </c>
      <c r="G26" s="15"/>
      <c r="H26" s="15">
        <f t="shared" ref="H26:J26" si="16">0</f>
        <v>0</v>
      </c>
      <c r="I26" s="16">
        <f t="shared" si="16"/>
        <v>0</v>
      </c>
      <c r="J26" s="23">
        <f t="shared" si="16"/>
        <v>0</v>
      </c>
      <c r="K26" s="15">
        <f t="shared" si="2"/>
        <v>0</v>
      </c>
      <c r="L26" s="24"/>
      <c r="M26" s="31">
        <f t="shared" si="3"/>
        <v>0.9</v>
      </c>
      <c r="N26" s="32">
        <f t="shared" si="4"/>
        <v>0</v>
      </c>
    </row>
    <row r="27" ht="55" customHeight="true" spans="1:14">
      <c r="A27" s="14">
        <v>22</v>
      </c>
      <c r="B27" s="14" t="s">
        <v>34</v>
      </c>
      <c r="C27" s="15">
        <v>10916</v>
      </c>
      <c r="D27" s="16">
        <v>31</v>
      </c>
      <c r="E27" s="15">
        <v>52.04</v>
      </c>
      <c r="F27" s="15">
        <f t="shared" si="0"/>
        <v>52.04</v>
      </c>
      <c r="G27" s="15"/>
      <c r="H27" s="15">
        <v>43581.608</v>
      </c>
      <c r="I27" s="16">
        <v>481</v>
      </c>
      <c r="J27" s="23">
        <v>86.1</v>
      </c>
      <c r="K27" s="15">
        <f t="shared" si="2"/>
        <v>86.1</v>
      </c>
      <c r="L27" s="24"/>
      <c r="M27" s="31">
        <f t="shared" si="3"/>
        <v>138.14</v>
      </c>
      <c r="N27" s="32">
        <f t="shared" si="4"/>
        <v>0</v>
      </c>
    </row>
    <row r="28" ht="55" customHeight="true" spans="1:14">
      <c r="A28" s="14">
        <v>23</v>
      </c>
      <c r="B28" s="14" t="s">
        <v>35</v>
      </c>
      <c r="C28" s="15">
        <v>2684</v>
      </c>
      <c r="D28" s="16">
        <v>11</v>
      </c>
      <c r="E28" s="15">
        <v>13.38</v>
      </c>
      <c r="F28" s="15">
        <f t="shared" si="0"/>
        <v>13.38</v>
      </c>
      <c r="G28" s="15"/>
      <c r="H28" s="15">
        <f t="shared" ref="H28:J28" si="17">0</f>
        <v>0</v>
      </c>
      <c r="I28" s="16">
        <f t="shared" si="17"/>
        <v>0</v>
      </c>
      <c r="J28" s="23">
        <f t="shared" si="17"/>
        <v>0</v>
      </c>
      <c r="K28" s="15">
        <f t="shared" si="2"/>
        <v>0</v>
      </c>
      <c r="L28" s="24"/>
      <c r="M28" s="31">
        <f t="shared" si="3"/>
        <v>13.38</v>
      </c>
      <c r="N28" s="32">
        <f t="shared" si="4"/>
        <v>0</v>
      </c>
    </row>
    <row r="29" ht="55" customHeight="true" spans="1:14">
      <c r="A29" s="14">
        <v>24</v>
      </c>
      <c r="B29" s="14" t="s">
        <v>36</v>
      </c>
      <c r="C29" s="15">
        <v>1740</v>
      </c>
      <c r="D29" s="16">
        <v>3</v>
      </c>
      <c r="E29" s="15">
        <v>8.69</v>
      </c>
      <c r="F29" s="15">
        <f t="shared" si="0"/>
        <v>8.69</v>
      </c>
      <c r="G29" s="15"/>
      <c r="H29" s="15">
        <f t="shared" ref="H29:J29" si="18">0</f>
        <v>0</v>
      </c>
      <c r="I29" s="16">
        <f t="shared" si="18"/>
        <v>0</v>
      </c>
      <c r="J29" s="23">
        <f t="shared" si="18"/>
        <v>0</v>
      </c>
      <c r="K29" s="15">
        <f t="shared" si="2"/>
        <v>0</v>
      </c>
      <c r="L29" s="24"/>
      <c r="M29" s="31">
        <f t="shared" si="3"/>
        <v>8.69</v>
      </c>
      <c r="N29" s="32">
        <f t="shared" si="4"/>
        <v>0</v>
      </c>
    </row>
    <row r="30" ht="55" customHeight="true" spans="1:14">
      <c r="A30" s="14">
        <v>25</v>
      </c>
      <c r="B30" s="14" t="s">
        <v>37</v>
      </c>
      <c r="C30" s="15">
        <v>950</v>
      </c>
      <c r="D30" s="16">
        <v>4</v>
      </c>
      <c r="E30" s="15">
        <v>4.7</v>
      </c>
      <c r="F30" s="15">
        <f t="shared" si="0"/>
        <v>4.7</v>
      </c>
      <c r="G30" s="15"/>
      <c r="H30" s="15">
        <f t="shared" ref="H30:J30" si="19">0</f>
        <v>0</v>
      </c>
      <c r="I30" s="16">
        <f t="shared" si="19"/>
        <v>0</v>
      </c>
      <c r="J30" s="23">
        <f t="shared" si="19"/>
        <v>0</v>
      </c>
      <c r="K30" s="15">
        <f t="shared" si="2"/>
        <v>0</v>
      </c>
      <c r="L30" s="24"/>
      <c r="M30" s="31">
        <f t="shared" si="3"/>
        <v>4.7</v>
      </c>
      <c r="N30" s="32">
        <f t="shared" si="4"/>
        <v>0</v>
      </c>
    </row>
    <row r="31" ht="55" customHeight="true" spans="1:14">
      <c r="A31" s="14">
        <v>26</v>
      </c>
      <c r="B31" s="14" t="s">
        <v>38</v>
      </c>
      <c r="C31" s="15">
        <v>700</v>
      </c>
      <c r="D31" s="16">
        <v>2</v>
      </c>
      <c r="E31" s="15">
        <v>3.5</v>
      </c>
      <c r="F31" s="15">
        <f t="shared" si="0"/>
        <v>3.5</v>
      </c>
      <c r="G31" s="15"/>
      <c r="H31" s="23">
        <v>50915.8</v>
      </c>
      <c r="I31" s="25">
        <v>265</v>
      </c>
      <c r="J31" s="23">
        <v>100.66</v>
      </c>
      <c r="K31" s="15">
        <f t="shared" si="2"/>
        <v>100.66</v>
      </c>
      <c r="L31" s="24"/>
      <c r="M31" s="31">
        <f t="shared" si="3"/>
        <v>104.16</v>
      </c>
      <c r="N31" s="32">
        <f t="shared" si="4"/>
        <v>0</v>
      </c>
    </row>
    <row r="32" ht="55" customHeight="true" spans="1:14">
      <c r="A32" s="14">
        <v>27</v>
      </c>
      <c r="B32" s="14" t="s">
        <v>39</v>
      </c>
      <c r="C32" s="15">
        <v>15474.9</v>
      </c>
      <c r="D32" s="16">
        <v>28</v>
      </c>
      <c r="E32" s="15">
        <v>76.49</v>
      </c>
      <c r="F32" s="15">
        <f t="shared" si="0"/>
        <v>76.49</v>
      </c>
      <c r="G32" s="15"/>
      <c r="H32" s="23">
        <v>32494.9</v>
      </c>
      <c r="I32" s="25">
        <v>184</v>
      </c>
      <c r="J32" s="23">
        <v>63.72</v>
      </c>
      <c r="K32" s="15">
        <f t="shared" si="2"/>
        <v>63.72</v>
      </c>
      <c r="L32" s="24"/>
      <c r="M32" s="31">
        <f t="shared" si="3"/>
        <v>140.21</v>
      </c>
      <c r="N32" s="32">
        <f t="shared" si="4"/>
        <v>0</v>
      </c>
    </row>
    <row r="33" ht="55" customHeight="true" spans="1:14">
      <c r="A33" s="14">
        <v>28</v>
      </c>
      <c r="B33" s="14" t="s">
        <v>40</v>
      </c>
      <c r="C33" s="15">
        <v>4358.94</v>
      </c>
      <c r="D33" s="16">
        <v>14</v>
      </c>
      <c r="E33" s="15">
        <v>21.68</v>
      </c>
      <c r="F33" s="15">
        <f t="shared" si="0"/>
        <v>21.68</v>
      </c>
      <c r="G33" s="15"/>
      <c r="H33" s="23">
        <v>0</v>
      </c>
      <c r="I33" s="25">
        <v>0</v>
      </c>
      <c r="J33" s="23">
        <v>0</v>
      </c>
      <c r="K33" s="15">
        <f t="shared" si="2"/>
        <v>0</v>
      </c>
      <c r="L33" s="24"/>
      <c r="M33" s="31">
        <f t="shared" si="3"/>
        <v>21.68</v>
      </c>
      <c r="N33" s="32">
        <f t="shared" si="4"/>
        <v>0</v>
      </c>
    </row>
    <row r="34" ht="55" customHeight="true" spans="1:14">
      <c r="A34" s="14">
        <v>29</v>
      </c>
      <c r="B34" s="14" t="s">
        <v>41</v>
      </c>
      <c r="C34" s="15">
        <v>1435</v>
      </c>
      <c r="D34" s="16">
        <v>7</v>
      </c>
      <c r="E34" s="15">
        <v>7.16</v>
      </c>
      <c r="F34" s="15">
        <f t="shared" si="0"/>
        <v>7.01</v>
      </c>
      <c r="G34" s="15">
        <v>0.15</v>
      </c>
      <c r="H34" s="23">
        <v>0</v>
      </c>
      <c r="I34" s="25">
        <v>0</v>
      </c>
      <c r="J34" s="23">
        <v>0</v>
      </c>
      <c r="K34" s="15">
        <f t="shared" si="2"/>
        <v>0.06</v>
      </c>
      <c r="L34" s="24">
        <v>-0.06</v>
      </c>
      <c r="M34" s="31">
        <f t="shared" si="3"/>
        <v>7.07</v>
      </c>
      <c r="N34" s="32">
        <f t="shared" si="4"/>
        <v>0.09</v>
      </c>
    </row>
    <row r="35" ht="55" customHeight="true" spans="1:14">
      <c r="A35" s="14">
        <v>30</v>
      </c>
      <c r="B35" s="14" t="s">
        <v>42</v>
      </c>
      <c r="C35" s="15">
        <v>20170</v>
      </c>
      <c r="D35" s="16">
        <v>34</v>
      </c>
      <c r="E35" s="15">
        <v>97.29</v>
      </c>
      <c r="F35" s="15">
        <f t="shared" si="0"/>
        <v>97.29</v>
      </c>
      <c r="G35" s="15"/>
      <c r="H35" s="23">
        <v>49070.32</v>
      </c>
      <c r="I35" s="25">
        <v>199</v>
      </c>
      <c r="J35" s="23">
        <v>96.6</v>
      </c>
      <c r="K35" s="15">
        <f t="shared" si="2"/>
        <v>96.6</v>
      </c>
      <c r="L35" s="24"/>
      <c r="M35" s="31">
        <f t="shared" si="3"/>
        <v>193.89</v>
      </c>
      <c r="N35" s="32">
        <f t="shared" si="4"/>
        <v>0</v>
      </c>
    </row>
    <row r="36" ht="55" customHeight="true" spans="1:14">
      <c r="A36" s="14">
        <v>31</v>
      </c>
      <c r="B36" s="14" t="s">
        <v>43</v>
      </c>
      <c r="C36" s="15">
        <v>31360.05</v>
      </c>
      <c r="D36" s="16">
        <v>97</v>
      </c>
      <c r="E36" s="15">
        <v>148.64</v>
      </c>
      <c r="F36" s="15">
        <f t="shared" si="0"/>
        <v>80.57</v>
      </c>
      <c r="G36" s="15">
        <v>68.07</v>
      </c>
      <c r="H36" s="15">
        <v>0</v>
      </c>
      <c r="I36" s="16">
        <v>0</v>
      </c>
      <c r="J36" s="15">
        <v>0</v>
      </c>
      <c r="K36" s="15">
        <f t="shared" si="2"/>
        <v>0</v>
      </c>
      <c r="L36" s="24">
        <v>0</v>
      </c>
      <c r="M36" s="31">
        <f t="shared" si="3"/>
        <v>80.57</v>
      </c>
      <c r="N36" s="32">
        <f t="shared" si="4"/>
        <v>68.07</v>
      </c>
    </row>
    <row r="37" ht="55" customHeight="true" spans="1:14">
      <c r="A37" s="14">
        <v>32</v>
      </c>
      <c r="B37" s="14" t="s">
        <v>44</v>
      </c>
      <c r="C37" s="15">
        <v>5920</v>
      </c>
      <c r="D37" s="16">
        <v>12</v>
      </c>
      <c r="E37" s="15">
        <v>29.44</v>
      </c>
      <c r="F37" s="15">
        <f t="shared" si="0"/>
        <v>29.44</v>
      </c>
      <c r="G37" s="15"/>
      <c r="H37" s="15">
        <v>0</v>
      </c>
      <c r="I37" s="16">
        <v>0</v>
      </c>
      <c r="J37" s="15">
        <v>0</v>
      </c>
      <c r="K37" s="15">
        <f t="shared" si="2"/>
        <v>0</v>
      </c>
      <c r="L37" s="24"/>
      <c r="M37" s="31">
        <f t="shared" si="3"/>
        <v>29.44</v>
      </c>
      <c r="N37" s="32">
        <f t="shared" si="4"/>
        <v>0</v>
      </c>
    </row>
    <row r="38" ht="55" customHeight="true" spans="1:14">
      <c r="A38" s="14">
        <v>33</v>
      </c>
      <c r="B38" s="14" t="s">
        <v>45</v>
      </c>
      <c r="C38" s="15">
        <v>2630</v>
      </c>
      <c r="D38" s="16">
        <v>7</v>
      </c>
      <c r="E38" s="15">
        <v>12.81</v>
      </c>
      <c r="F38" s="15">
        <f t="shared" si="0"/>
        <v>12.81</v>
      </c>
      <c r="G38" s="15"/>
      <c r="H38" s="15">
        <v>0</v>
      </c>
      <c r="I38" s="16">
        <v>0</v>
      </c>
      <c r="J38" s="15">
        <v>0</v>
      </c>
      <c r="K38" s="15">
        <f t="shared" si="2"/>
        <v>0</v>
      </c>
      <c r="L38" s="24"/>
      <c r="M38" s="31">
        <f t="shared" si="3"/>
        <v>12.81</v>
      </c>
      <c r="N38" s="32">
        <f t="shared" si="4"/>
        <v>0</v>
      </c>
    </row>
    <row r="39" ht="55" customHeight="true" spans="1:14">
      <c r="A39" s="14">
        <v>34</v>
      </c>
      <c r="B39" s="14" t="s">
        <v>46</v>
      </c>
      <c r="C39" s="15">
        <v>5898.5</v>
      </c>
      <c r="D39" s="16">
        <v>13</v>
      </c>
      <c r="E39" s="15">
        <v>29.49</v>
      </c>
      <c r="F39" s="15">
        <f t="shared" si="0"/>
        <v>29.49</v>
      </c>
      <c r="G39" s="15"/>
      <c r="H39" s="15">
        <v>9330.99</v>
      </c>
      <c r="I39" s="16">
        <v>72</v>
      </c>
      <c r="J39" s="15">
        <v>18.14</v>
      </c>
      <c r="K39" s="15">
        <f t="shared" si="2"/>
        <v>18.14</v>
      </c>
      <c r="L39" s="24"/>
      <c r="M39" s="31">
        <f t="shared" si="3"/>
        <v>47.63</v>
      </c>
      <c r="N39" s="32">
        <f t="shared" si="4"/>
        <v>0</v>
      </c>
    </row>
    <row r="40" ht="55" customHeight="true" spans="1:14">
      <c r="A40" s="14">
        <v>35</v>
      </c>
      <c r="B40" s="14" t="s">
        <v>47</v>
      </c>
      <c r="C40" s="15">
        <v>300</v>
      </c>
      <c r="D40" s="16">
        <v>1</v>
      </c>
      <c r="E40" s="15">
        <v>1.5</v>
      </c>
      <c r="F40" s="15">
        <f t="shared" si="0"/>
        <v>1.5</v>
      </c>
      <c r="G40" s="15"/>
      <c r="H40" s="15">
        <v>0</v>
      </c>
      <c r="I40" s="16">
        <v>0</v>
      </c>
      <c r="J40" s="15">
        <v>0</v>
      </c>
      <c r="K40" s="15">
        <f t="shared" si="2"/>
        <v>0</v>
      </c>
      <c r="L40" s="24"/>
      <c r="M40" s="31">
        <f t="shared" si="3"/>
        <v>1.5</v>
      </c>
      <c r="N40" s="32">
        <f t="shared" si="4"/>
        <v>0</v>
      </c>
    </row>
    <row r="41" ht="55" customHeight="true" spans="1:14">
      <c r="A41" s="14">
        <v>36</v>
      </c>
      <c r="B41" s="14" t="s">
        <v>48</v>
      </c>
      <c r="C41" s="15">
        <v>2000</v>
      </c>
      <c r="D41" s="16">
        <v>11</v>
      </c>
      <c r="E41" s="15">
        <v>9.8</v>
      </c>
      <c r="F41" s="15">
        <f t="shared" si="0"/>
        <v>9.8</v>
      </c>
      <c r="G41" s="15"/>
      <c r="H41" s="15">
        <v>0</v>
      </c>
      <c r="I41" s="16">
        <v>0</v>
      </c>
      <c r="J41" s="15">
        <v>0</v>
      </c>
      <c r="K41" s="15">
        <f t="shared" si="2"/>
        <v>0</v>
      </c>
      <c r="L41" s="24"/>
      <c r="M41" s="31">
        <f t="shared" si="3"/>
        <v>9.8</v>
      </c>
      <c r="N41" s="32">
        <f t="shared" si="4"/>
        <v>0</v>
      </c>
    </row>
    <row r="42" s="2" customFormat="true" ht="55" customHeight="true" spans="1:14">
      <c r="A42" s="14">
        <v>37</v>
      </c>
      <c r="B42" s="14" t="s">
        <v>49</v>
      </c>
      <c r="C42" s="15">
        <v>11333.2</v>
      </c>
      <c r="D42" s="16">
        <v>40</v>
      </c>
      <c r="E42" s="15">
        <v>54.08</v>
      </c>
      <c r="F42" s="15">
        <f t="shared" si="0"/>
        <v>15.45</v>
      </c>
      <c r="G42" s="15">
        <v>38.63</v>
      </c>
      <c r="H42" s="15">
        <v>3519</v>
      </c>
      <c r="I42" s="16">
        <v>52</v>
      </c>
      <c r="J42" s="15">
        <v>6.94</v>
      </c>
      <c r="K42" s="15">
        <f t="shared" si="2"/>
        <v>22.24</v>
      </c>
      <c r="L42" s="24">
        <v>-15.3</v>
      </c>
      <c r="M42" s="31">
        <f t="shared" si="3"/>
        <v>37.69</v>
      </c>
      <c r="N42" s="32">
        <f t="shared" si="4"/>
        <v>23.33</v>
      </c>
    </row>
    <row r="43" ht="55" customHeight="true" spans="1:14">
      <c r="A43" s="14">
        <v>38</v>
      </c>
      <c r="B43" s="14" t="s">
        <v>50</v>
      </c>
      <c r="C43" s="15">
        <v>21599</v>
      </c>
      <c r="D43" s="16">
        <v>62</v>
      </c>
      <c r="E43" s="15">
        <v>107.53</v>
      </c>
      <c r="F43" s="15">
        <f t="shared" si="0"/>
        <v>107.53</v>
      </c>
      <c r="G43" s="15"/>
      <c r="H43" s="15">
        <v>33787.78</v>
      </c>
      <c r="I43" s="16">
        <v>174</v>
      </c>
      <c r="J43" s="15">
        <v>66.8499999999999</v>
      </c>
      <c r="K43" s="15">
        <f t="shared" si="2"/>
        <v>66.8499999999999</v>
      </c>
      <c r="L43" s="24"/>
      <c r="M43" s="31">
        <f t="shared" si="3"/>
        <v>174.38</v>
      </c>
      <c r="N43" s="32">
        <f t="shared" si="4"/>
        <v>0</v>
      </c>
    </row>
    <row r="44" ht="55" customHeight="true" spans="1:14">
      <c r="A44" s="14">
        <v>39</v>
      </c>
      <c r="B44" s="14" t="s">
        <v>51</v>
      </c>
      <c r="C44" s="15">
        <v>600</v>
      </c>
      <c r="D44" s="16">
        <v>3</v>
      </c>
      <c r="E44" s="15">
        <v>3</v>
      </c>
      <c r="F44" s="15">
        <f t="shared" si="0"/>
        <v>0</v>
      </c>
      <c r="G44" s="15">
        <v>3</v>
      </c>
      <c r="H44" s="15">
        <v>0</v>
      </c>
      <c r="I44" s="16">
        <v>0</v>
      </c>
      <c r="J44" s="15">
        <v>0</v>
      </c>
      <c r="K44" s="15">
        <f t="shared" si="2"/>
        <v>1.2</v>
      </c>
      <c r="L44" s="24">
        <v>-1.2</v>
      </c>
      <c r="M44" s="31">
        <f t="shared" si="3"/>
        <v>1.2</v>
      </c>
      <c r="N44" s="32">
        <f t="shared" si="4"/>
        <v>1.8</v>
      </c>
    </row>
    <row r="45" ht="55" customHeight="true" spans="1:14">
      <c r="A45" s="14">
        <v>40</v>
      </c>
      <c r="B45" s="14" t="s">
        <v>52</v>
      </c>
      <c r="C45" s="15">
        <v>12264.49</v>
      </c>
      <c r="D45" s="16">
        <v>64</v>
      </c>
      <c r="E45" s="15">
        <v>61.09</v>
      </c>
      <c r="F45" s="15">
        <f t="shared" si="0"/>
        <v>61.09</v>
      </c>
      <c r="G45" s="15"/>
      <c r="H45" s="15">
        <v>0</v>
      </c>
      <c r="I45" s="16">
        <v>0</v>
      </c>
      <c r="J45" s="15">
        <v>0</v>
      </c>
      <c r="K45" s="15">
        <f t="shared" si="2"/>
        <v>0</v>
      </c>
      <c r="L45" s="24"/>
      <c r="M45" s="31">
        <f t="shared" si="3"/>
        <v>61.09</v>
      </c>
      <c r="N45" s="32">
        <f t="shared" si="4"/>
        <v>0</v>
      </c>
    </row>
    <row r="46" ht="55" customHeight="true" spans="1:14">
      <c r="A46" s="14">
        <v>41</v>
      </c>
      <c r="B46" s="14" t="s">
        <v>53</v>
      </c>
      <c r="C46" s="15">
        <v>25967</v>
      </c>
      <c r="D46" s="16">
        <v>73</v>
      </c>
      <c r="E46" s="15">
        <v>124.93</v>
      </c>
      <c r="F46" s="15">
        <f t="shared" si="0"/>
        <v>124.93</v>
      </c>
      <c r="G46" s="15"/>
      <c r="H46" s="15">
        <v>21353.49</v>
      </c>
      <c r="I46" s="16">
        <v>198</v>
      </c>
      <c r="J46" s="15">
        <v>42.43</v>
      </c>
      <c r="K46" s="15">
        <f t="shared" si="2"/>
        <v>42.43</v>
      </c>
      <c r="L46" s="24"/>
      <c r="M46" s="31">
        <f t="shared" si="3"/>
        <v>167.36</v>
      </c>
      <c r="N46" s="32">
        <f t="shared" si="4"/>
        <v>0</v>
      </c>
    </row>
    <row r="47" ht="55" customHeight="true" spans="1:14">
      <c r="A47" s="14">
        <v>42</v>
      </c>
      <c r="B47" s="14" t="s">
        <v>54</v>
      </c>
      <c r="C47" s="15">
        <v>4581</v>
      </c>
      <c r="D47" s="16">
        <v>18</v>
      </c>
      <c r="E47" s="15">
        <v>22.78</v>
      </c>
      <c r="F47" s="15">
        <f t="shared" si="0"/>
        <v>22.78</v>
      </c>
      <c r="G47" s="15"/>
      <c r="H47" s="15">
        <v>0</v>
      </c>
      <c r="I47" s="16">
        <v>0</v>
      </c>
      <c r="J47" s="15">
        <v>0</v>
      </c>
      <c r="K47" s="15">
        <f t="shared" si="2"/>
        <v>0</v>
      </c>
      <c r="L47" s="24"/>
      <c r="M47" s="31">
        <f t="shared" si="3"/>
        <v>22.78</v>
      </c>
      <c r="N47" s="32">
        <f t="shared" si="4"/>
        <v>0</v>
      </c>
    </row>
    <row r="48" ht="55" customHeight="true" spans="1:14">
      <c r="A48" s="14">
        <v>43</v>
      </c>
      <c r="B48" s="14" t="s">
        <v>55</v>
      </c>
      <c r="C48" s="15">
        <v>15879.83</v>
      </c>
      <c r="D48" s="16">
        <v>46</v>
      </c>
      <c r="E48" s="15">
        <v>78.8</v>
      </c>
      <c r="F48" s="15">
        <f t="shared" si="0"/>
        <v>78.8</v>
      </c>
      <c r="G48" s="15"/>
      <c r="H48" s="15">
        <v>25775.9</v>
      </c>
      <c r="I48" s="16">
        <v>183</v>
      </c>
      <c r="J48" s="15">
        <v>51.52</v>
      </c>
      <c r="K48" s="15">
        <f t="shared" si="2"/>
        <v>51.52</v>
      </c>
      <c r="L48" s="24"/>
      <c r="M48" s="31">
        <f t="shared" si="3"/>
        <v>130.32</v>
      </c>
      <c r="N48" s="32">
        <f t="shared" si="4"/>
        <v>0</v>
      </c>
    </row>
    <row r="49" ht="55" customHeight="true" spans="1:14">
      <c r="A49" s="14">
        <v>44</v>
      </c>
      <c r="B49" s="14" t="s">
        <v>56</v>
      </c>
      <c r="C49" s="15">
        <v>24558.9</v>
      </c>
      <c r="D49" s="16">
        <v>61</v>
      </c>
      <c r="E49" s="15">
        <v>121.33</v>
      </c>
      <c r="F49" s="15">
        <f t="shared" si="0"/>
        <v>121.33</v>
      </c>
      <c r="G49" s="15"/>
      <c r="H49" s="15">
        <v>34903.76</v>
      </c>
      <c r="I49" s="16">
        <v>268</v>
      </c>
      <c r="J49" s="15">
        <v>68.71</v>
      </c>
      <c r="K49" s="15">
        <f t="shared" si="2"/>
        <v>68.71</v>
      </c>
      <c r="L49" s="24"/>
      <c r="M49" s="31">
        <f t="shared" si="3"/>
        <v>190.04</v>
      </c>
      <c r="N49" s="32">
        <f t="shared" si="4"/>
        <v>0</v>
      </c>
    </row>
    <row r="50" ht="55" customHeight="true" spans="1:14">
      <c r="A50" s="14">
        <v>45</v>
      </c>
      <c r="B50" s="14" t="s">
        <v>57</v>
      </c>
      <c r="C50" s="15">
        <v>6173</v>
      </c>
      <c r="D50" s="16">
        <v>26</v>
      </c>
      <c r="E50" s="15">
        <v>30.83</v>
      </c>
      <c r="F50" s="15">
        <f t="shared" si="0"/>
        <v>30.83</v>
      </c>
      <c r="G50" s="15"/>
      <c r="H50" s="15">
        <v>310</v>
      </c>
      <c r="I50" s="16">
        <v>6</v>
      </c>
      <c r="J50" s="15">
        <v>0.62</v>
      </c>
      <c r="K50" s="15">
        <f t="shared" si="2"/>
        <v>0.62</v>
      </c>
      <c r="L50" s="24"/>
      <c r="M50" s="31">
        <f t="shared" si="3"/>
        <v>31.45</v>
      </c>
      <c r="N50" s="32">
        <f t="shared" si="4"/>
        <v>0</v>
      </c>
    </row>
    <row r="51" ht="55" customHeight="true" spans="1:14">
      <c r="A51" s="14">
        <v>46</v>
      </c>
      <c r="B51" s="14" t="s">
        <v>58</v>
      </c>
      <c r="C51" s="15">
        <v>1490</v>
      </c>
      <c r="D51" s="16">
        <v>4</v>
      </c>
      <c r="E51" s="15">
        <v>7.36</v>
      </c>
      <c r="F51" s="15">
        <f t="shared" si="0"/>
        <v>7.36</v>
      </c>
      <c r="G51" s="15"/>
      <c r="H51" s="15">
        <v>0</v>
      </c>
      <c r="I51" s="16">
        <v>0</v>
      </c>
      <c r="J51" s="15">
        <v>0</v>
      </c>
      <c r="K51" s="15">
        <f t="shared" si="2"/>
        <v>0</v>
      </c>
      <c r="L51" s="24"/>
      <c r="M51" s="31">
        <f t="shared" si="3"/>
        <v>7.36</v>
      </c>
      <c r="N51" s="32">
        <f t="shared" si="4"/>
        <v>0</v>
      </c>
    </row>
    <row r="52" ht="55" customHeight="true" spans="1:14">
      <c r="A52" s="14">
        <v>47</v>
      </c>
      <c r="B52" s="14" t="s">
        <v>59</v>
      </c>
      <c r="C52" s="15">
        <v>9126</v>
      </c>
      <c r="D52" s="16">
        <v>17</v>
      </c>
      <c r="E52" s="15">
        <v>44.77</v>
      </c>
      <c r="F52" s="15">
        <f t="shared" si="0"/>
        <v>44.77</v>
      </c>
      <c r="G52" s="15"/>
      <c r="H52" s="15">
        <v>0</v>
      </c>
      <c r="I52" s="16">
        <v>0</v>
      </c>
      <c r="J52" s="15">
        <v>0</v>
      </c>
      <c r="K52" s="15">
        <f t="shared" si="2"/>
        <v>0</v>
      </c>
      <c r="L52" s="24"/>
      <c r="M52" s="31">
        <f t="shared" si="3"/>
        <v>44.77</v>
      </c>
      <c r="N52" s="32">
        <f t="shared" si="4"/>
        <v>0</v>
      </c>
    </row>
    <row r="53" ht="55" customHeight="true" spans="1:14">
      <c r="A53" s="14">
        <v>48</v>
      </c>
      <c r="B53" s="14" t="s">
        <v>60</v>
      </c>
      <c r="C53" s="15">
        <v>4160</v>
      </c>
      <c r="D53" s="16">
        <v>10</v>
      </c>
      <c r="E53" s="15">
        <v>20.73</v>
      </c>
      <c r="F53" s="15">
        <f t="shared" si="0"/>
        <v>20.73</v>
      </c>
      <c r="G53" s="15"/>
      <c r="H53" s="15">
        <v>0</v>
      </c>
      <c r="I53" s="16">
        <v>0</v>
      </c>
      <c r="J53" s="15">
        <v>0</v>
      </c>
      <c r="K53" s="15">
        <f t="shared" si="2"/>
        <v>0</v>
      </c>
      <c r="L53" s="24"/>
      <c r="M53" s="31">
        <f t="shared" si="3"/>
        <v>20.73</v>
      </c>
      <c r="N53" s="32">
        <f t="shared" si="4"/>
        <v>0</v>
      </c>
    </row>
    <row r="54" ht="55" customHeight="true" spans="1:14">
      <c r="A54" s="14">
        <v>49</v>
      </c>
      <c r="B54" s="14" t="s">
        <v>61</v>
      </c>
      <c r="C54" s="15">
        <v>0</v>
      </c>
      <c r="D54" s="16">
        <v>0</v>
      </c>
      <c r="E54" s="15">
        <v>0</v>
      </c>
      <c r="F54" s="15">
        <f t="shared" si="0"/>
        <v>0</v>
      </c>
      <c r="G54" s="15"/>
      <c r="H54" s="15">
        <v>87937.5</v>
      </c>
      <c r="I54" s="16">
        <v>391</v>
      </c>
      <c r="J54" s="15">
        <v>119.94</v>
      </c>
      <c r="K54" s="15">
        <f t="shared" si="2"/>
        <v>119.94</v>
      </c>
      <c r="L54" s="15"/>
      <c r="M54" s="31">
        <f t="shared" si="3"/>
        <v>119.94</v>
      </c>
      <c r="N54" s="32">
        <f t="shared" si="4"/>
        <v>0</v>
      </c>
    </row>
    <row r="55" ht="55" customHeight="true" spans="1:14">
      <c r="A55" s="17" t="s">
        <v>62</v>
      </c>
      <c r="B55" s="18"/>
      <c r="C55" s="19">
        <f t="shared" ref="C55:N55" si="20">SUM(C6:C54)</f>
        <v>437113.51</v>
      </c>
      <c r="D55" s="19">
        <f t="shared" si="20"/>
        <v>1495</v>
      </c>
      <c r="E55" s="19">
        <f t="shared" si="20"/>
        <v>2120.72</v>
      </c>
      <c r="F55" s="19">
        <f t="shared" si="20"/>
        <v>1928.25</v>
      </c>
      <c r="G55" s="19">
        <f t="shared" si="20"/>
        <v>192.47</v>
      </c>
      <c r="H55" s="19">
        <f t="shared" si="20"/>
        <v>656647.59731</v>
      </c>
      <c r="I55" s="19">
        <f t="shared" si="20"/>
        <v>13531</v>
      </c>
      <c r="J55" s="19">
        <f t="shared" si="20"/>
        <v>1234.47</v>
      </c>
      <c r="K55" s="19">
        <f t="shared" si="20"/>
        <v>1284.0656</v>
      </c>
      <c r="L55" s="26">
        <f t="shared" si="20"/>
        <v>-49.5956</v>
      </c>
      <c r="M55" s="19">
        <f t="shared" si="20"/>
        <v>3212.3156</v>
      </c>
      <c r="N55" s="32">
        <f t="shared" si="20"/>
        <v>142.8744</v>
      </c>
    </row>
    <row r="56" s="3" customFormat="true" ht="388" customHeight="true" spans="1:14">
      <c r="A56" s="20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33"/>
    </row>
  </sheetData>
  <autoFilter ref="A1:M56">
    <extLst/>
  </autoFilter>
  <mergeCells count="8">
    <mergeCell ref="A2:M2"/>
    <mergeCell ref="C4:G4"/>
    <mergeCell ref="H4:L4"/>
    <mergeCell ref="A55:B55"/>
    <mergeCell ref="A56:M56"/>
    <mergeCell ref="A4:A5"/>
    <mergeCell ref="B4:B5"/>
    <mergeCell ref="M4:M5"/>
  </mergeCells>
  <pageMargins left="0.751388888888889" right="0.751388888888889" top="1" bottom="1" header="0.5" footer="0.5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2025-12-04T19:01:00Z</dcterms:created>
  <dcterms:modified xsi:type="dcterms:W3CDTF">2025-12-29T09:56:44Z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BB8E99A85B5D44E3ACC3060D36F46A34_11</vt:lpwstr>
  </property>
  <property fmtid="{D5CDD505-2E9C-101B-9397-08002B2CF9AE}" pid="3" name="KSOProductBuildVer">
    <vt:lpwstr>2052-11.8.2.10337</vt:lpwstr>
  </property>
</Properties>
</file>