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核减数据汇总表" sheetId="1" r:id="rId1"/>
  </sheets>
  <definedNames>
    <definedName name="_xlnm._FilterDatabase" localSheetId="0" hidden="1">核减数据汇总表!$A$1:$Q$57</definedName>
    <definedName name="_xlnm.Print_Area" localSheetId="0">核减数据汇总表!$A$1:$Q$53</definedName>
  </definedNames>
  <calcPr calcId="144525"/>
</workbook>
</file>

<file path=xl/sharedStrings.xml><?xml version="1.0" encoding="utf-8"?>
<sst xmlns="http://schemas.openxmlformats.org/spreadsheetml/2006/main" count="74" uniqueCount="66">
  <si>
    <t>附件1</t>
  </si>
  <si>
    <t>2024年四季度融资担保公司担保费补贴审定表</t>
  </si>
  <si>
    <t>单位：万元</t>
  </si>
  <si>
    <t>序号</t>
  </si>
  <si>
    <t>机 构</t>
  </si>
  <si>
    <t>常规业务 500万元（含）以下</t>
  </si>
  <si>
    <t>常规业务 500万元-1000万元</t>
  </si>
  <si>
    <t>常规业务
审定金额</t>
  </si>
  <si>
    <t>见贷即保等批量业务
批量业务
审定金额</t>
  </si>
  <si>
    <t>合计审
定金额</t>
  </si>
  <si>
    <t>备注</t>
  </si>
  <si>
    <t>累计金额</t>
  </si>
  <si>
    <t>申报金额</t>
  </si>
  <si>
    <t>核减金额</t>
  </si>
  <si>
    <t>审定金额</t>
  </si>
  <si>
    <t>申报补贴</t>
  </si>
  <si>
    <t>岳阳市小微融资担保有限责任公司</t>
  </si>
  <si>
    <t>湖南省中小企业融资担保有限公司</t>
  </si>
  <si>
    <t>批量担保业务每年最高补贴金额不超过500万，一季度已核定批量担保业务补贴金额0万元，二季度已核定批量担保业务补贴金额461.5万元，三季度核定批量担保业务补贴金额38.5万元，因二季度将普惠贷91.13万计入批量业务核算给予核定，故四季度核定批量担保业务补贴金额91.13万，同时调整二季度批量担保业务补贴金额-91.13万元。</t>
  </si>
  <si>
    <t>常德财科融资担保有限公司</t>
  </si>
  <si>
    <t>长沙市望财融资担保有限公司</t>
  </si>
  <si>
    <t>邵阳市融资担保有限公司</t>
  </si>
  <si>
    <t>调整2季度批量担保业务</t>
  </si>
  <si>
    <t>张家界经济发展融资担保有限公司</t>
  </si>
  <si>
    <t>衡阳市融资担保集团有限公司</t>
  </si>
  <si>
    <t>邵东市鼎成融资担保有限公司</t>
  </si>
  <si>
    <t>益阳市融资担保有限责任公司</t>
  </si>
  <si>
    <t>永州市潇湘融资担保有限公司</t>
  </si>
  <si>
    <t>湖南德诚融资担保有限公司</t>
  </si>
  <si>
    <t>桃源县惠民中小企业融资担保有限公司</t>
  </si>
  <si>
    <t>张家界市中小企业融资担保有限公司</t>
  </si>
  <si>
    <t>长沙经济技术开发区融资担保有限公司</t>
  </si>
  <si>
    <t>湖南潭城融资担保集团有限公司</t>
  </si>
  <si>
    <t>湘西融资担保有限责任公司</t>
  </si>
  <si>
    <t>株洲市融资担保有限公司</t>
  </si>
  <si>
    <t>湘潭中小微融资担保有限公司</t>
  </si>
  <si>
    <t>怀化市财信融资担保有限责任公司</t>
  </si>
  <si>
    <t>湖南金信融资担保有限责任公司</t>
  </si>
  <si>
    <t>隆回县中小企业融资担保有限责任公司</t>
  </si>
  <si>
    <t>长沙市中水融资担保有限公司</t>
  </si>
  <si>
    <t>湘潭县莲乡融资担保有限公司</t>
  </si>
  <si>
    <t>湖南众诺融资担保有限公司</t>
  </si>
  <si>
    <t>花垣县十八洞融资担保有限责任公司</t>
  </si>
  <si>
    <t>娄底市兴娄融资担保有限公司</t>
  </si>
  <si>
    <t>常德美源融资担保有限责任公司</t>
  </si>
  <si>
    <t>岳阳县中小企业融资担保有限公司</t>
  </si>
  <si>
    <t>株洲高科火炬融资担保有限公司</t>
  </si>
  <si>
    <t>湖南金玉融资担保有限公司</t>
  </si>
  <si>
    <t>宁远县中小微企业融资担保有限公司</t>
  </si>
  <si>
    <t>湖南梅山融资担保有限责任公司</t>
  </si>
  <si>
    <t>耒阳市互惠投融资担保有限公司</t>
  </si>
  <si>
    <t>浏阳市财信融资担保有限责任公司</t>
  </si>
  <si>
    <t>郴州市中小企业融资担保有限公司</t>
  </si>
  <si>
    <t>蓝山县财信融资担保有限公司</t>
  </si>
  <si>
    <t>湖南省科技融资担保有限公司</t>
  </si>
  <si>
    <t>汨罗诚晟融资担保有限公司</t>
  </si>
  <si>
    <t>江华华信融资担保有限公司</t>
  </si>
  <si>
    <t>浏阳市中小企业融资担保有限公司</t>
  </si>
  <si>
    <t>长沙市长财融资担保有限公司</t>
  </si>
  <si>
    <t>嘉禾嘉盛融资担保有限责任公司</t>
  </si>
  <si>
    <t>洞口县中小企业融资担保有限责任公司</t>
  </si>
  <si>
    <t>邵阳县中小企业融资担保有限责任公司</t>
  </si>
  <si>
    <t>长沙市麓山融资担保有限公司</t>
  </si>
  <si>
    <t>湖南省农业信贷融资担保有限公司</t>
  </si>
  <si>
    <t>合计</t>
  </si>
  <si>
    <t>备注：以上数据均保留至小数后两位。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</si>
</sst>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48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48"/>
      <color theme="1"/>
      <name val="仿宋"/>
      <charset val="134"/>
    </font>
    <font>
      <b/>
      <sz val="72"/>
      <color theme="1"/>
      <name val="仿宋"/>
      <charset val="134"/>
    </font>
    <font>
      <sz val="48"/>
      <color theme="1"/>
      <name val="仿宋"/>
      <charset val="134"/>
    </font>
    <font>
      <b/>
      <sz val="48"/>
      <color rgb="FF000000"/>
      <name val="仿宋"/>
      <charset val="134"/>
    </font>
    <font>
      <sz val="48"/>
      <name val="黑体"/>
      <charset val="134"/>
    </font>
    <font>
      <sz val="48"/>
      <color theme="1"/>
      <name val="黑体"/>
      <charset val="134"/>
    </font>
    <font>
      <sz val="48"/>
      <color theme="1"/>
      <name val="宋体"/>
      <charset val="134"/>
      <scheme val="minor"/>
    </font>
    <font>
      <sz val="26"/>
      <name val="仿宋"/>
      <charset val="134"/>
    </font>
    <font>
      <sz val="36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30" fillId="11" borderId="11" applyNumberFormat="false" applyAlignment="false" applyProtection="false">
      <alignment vertical="center"/>
    </xf>
    <xf numFmtId="0" fontId="28" fillId="15" borderId="10" applyNumberFormat="false" applyAlignment="false" applyProtection="false">
      <alignment vertical="center"/>
    </xf>
    <xf numFmtId="0" fontId="33" fillId="19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34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0" fillId="25" borderId="13" applyNumberFormat="false" applyFon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9" fillId="17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26" fillId="13" borderId="0" applyNumberFormat="false" applyBorder="false" applyAlignment="false" applyProtection="false">
      <alignment vertical="center"/>
    </xf>
    <xf numFmtId="0" fontId="25" fillId="11" borderId="9" applyNumberFormat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27" fillId="14" borderId="9" applyNumberFormat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vertical="center"/>
    </xf>
    <xf numFmtId="49" fontId="3" fillId="0" borderId="0" xfId="0" applyNumberFormat="true" applyFont="true" applyFill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vertical="center"/>
    </xf>
    <xf numFmtId="0" fontId="6" fillId="0" borderId="0" xfId="0" applyFont="true" applyFill="true" applyAlignment="true">
      <alignment vertical="center"/>
    </xf>
    <xf numFmtId="0" fontId="7" fillId="0" borderId="0" xfId="0" applyFont="true" applyFill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>
      <alignment vertical="center"/>
    </xf>
    <xf numFmtId="0" fontId="8" fillId="0" borderId="0" xfId="0" applyFont="true" applyFill="true">
      <alignment vertical="center"/>
    </xf>
    <xf numFmtId="0" fontId="8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/>
    </xf>
    <xf numFmtId="0" fontId="9" fillId="0" borderId="0" xfId="0" applyFont="true" applyFill="true" applyAlignment="true">
      <alignment horizontal="center" vertical="center"/>
    </xf>
    <xf numFmtId="0" fontId="9" fillId="0" borderId="0" xfId="0" applyFont="true" applyFill="true" applyAlignment="true">
      <alignment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49" fontId="12" fillId="0" borderId="2" xfId="19" applyNumberFormat="true" applyFont="true" applyFill="true" applyBorder="true" applyAlignment="true">
      <alignment horizontal="center" vertical="center" wrapText="true"/>
    </xf>
    <xf numFmtId="49" fontId="9" fillId="0" borderId="3" xfId="0" applyNumberFormat="true" applyFont="true" applyFill="true" applyBorder="true" applyAlignment="true">
      <alignment horizontal="center" vertical="center" wrapText="true"/>
    </xf>
    <xf numFmtId="49" fontId="9" fillId="0" borderId="2" xfId="19" applyNumberFormat="true" applyFont="true" applyFill="true" applyBorder="true" applyAlignment="true">
      <alignment horizontal="center" vertical="center" wrapText="true"/>
    </xf>
    <xf numFmtId="0" fontId="11" fillId="0" borderId="3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/>
    </xf>
    <xf numFmtId="176" fontId="11" fillId="0" borderId="2" xfId="19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/>
    </xf>
    <xf numFmtId="0" fontId="15" fillId="0" borderId="0" xfId="0" applyFont="true" applyFill="true" applyAlignment="true">
      <alignment horizontal="left"/>
    </xf>
    <xf numFmtId="0" fontId="15" fillId="0" borderId="0" xfId="0" applyFont="true" applyFill="true" applyAlignment="true">
      <alignment horizontal="center"/>
    </xf>
    <xf numFmtId="0" fontId="7" fillId="0" borderId="0" xfId="0" applyFont="true" applyFill="true" applyAlignment="true"/>
    <xf numFmtId="43" fontId="7" fillId="0" borderId="0" xfId="19" applyFont="true" applyFill="true" applyAlignment="true">
      <alignment horizontal="center"/>
    </xf>
    <xf numFmtId="0" fontId="7" fillId="0" borderId="0" xfId="0" applyFont="true" applyFill="true" applyAlignment="true">
      <alignment vertical="center"/>
    </xf>
    <xf numFmtId="0" fontId="7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4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9" fillId="0" borderId="0" xfId="0" applyFont="true" applyFill="true" applyAlignment="true"/>
    <xf numFmtId="49" fontId="9" fillId="0" borderId="1" xfId="19" applyNumberFormat="true" applyFont="true" applyFill="true" applyBorder="true" applyAlignment="true">
      <alignment horizontal="center" vertical="center" wrapText="true"/>
    </xf>
    <xf numFmtId="49" fontId="9" fillId="0" borderId="3" xfId="19" applyNumberFormat="true" applyFont="true" applyFill="true" applyBorder="true" applyAlignment="true">
      <alignment horizontal="center" vertical="center" wrapText="true"/>
    </xf>
    <xf numFmtId="0" fontId="15" fillId="0" borderId="0" xfId="0" applyFont="true" applyFill="true" applyAlignment="true"/>
    <xf numFmtId="0" fontId="15" fillId="0" borderId="2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/>
    </xf>
    <xf numFmtId="0" fontId="17" fillId="0" borderId="2" xfId="0" applyFont="true" applyFill="true" applyBorder="true" applyAlignment="true">
      <alignment horizontal="center" vertical="center"/>
    </xf>
    <xf numFmtId="0" fontId="15" fillId="0" borderId="0" xfId="0" applyFont="true" applyFill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57"/>
  <sheetViews>
    <sheetView tabSelected="1" view="pageBreakPreview" zoomScale="30" zoomScaleNormal="25" zoomScaleSheetLayoutView="30" workbookViewId="0">
      <pane ySplit="5" topLeftCell="A48" activePane="bottomLeft" state="frozen"/>
      <selection/>
      <selection pane="bottomLeft" activeCell="A2" sqref="A2:Q2"/>
    </sheetView>
  </sheetViews>
  <sheetFormatPr defaultColWidth="8.725" defaultRowHeight="13.5"/>
  <cols>
    <col min="1" max="1" width="22.9083333333333" style="8" customWidth="true"/>
    <col min="2" max="2" width="169.458333333333" style="9" customWidth="true"/>
    <col min="3" max="3" width="61.4583333333333" style="10" customWidth="true"/>
    <col min="4" max="4" width="51.6333333333333" style="10" customWidth="true"/>
    <col min="5" max="5" width="46.1833333333333" style="10" customWidth="true"/>
    <col min="6" max="6" width="51.6333333333333" style="11" customWidth="true"/>
    <col min="7" max="7" width="55.4583333333333" style="10" customWidth="true"/>
    <col min="8" max="8" width="49.5416666666667" style="10" customWidth="true"/>
    <col min="9" max="9" width="48.1833333333333" style="10" customWidth="true"/>
    <col min="10" max="10" width="52.725" style="11" customWidth="true"/>
    <col min="11" max="11" width="56.8166666666667" style="12" customWidth="true"/>
    <col min="12" max="12" width="61.4583333333333" style="10" customWidth="true"/>
    <col min="13" max="13" width="49.5416666666667" style="10" customWidth="true"/>
    <col min="14" max="14" width="48.1833333333333" style="10" customWidth="true"/>
    <col min="15" max="15" width="55" style="11" customWidth="true"/>
    <col min="16" max="16" width="55.4583333333333" style="11" customWidth="true"/>
    <col min="17" max="17" width="79.275" style="10" customWidth="true"/>
    <col min="18" max="16384" width="8.725" style="10"/>
  </cols>
  <sheetData>
    <row r="1" s="1" customFormat="true" ht="87" customHeight="true" spans="1:16">
      <c r="A1" s="13" t="s">
        <v>0</v>
      </c>
      <c r="B1" s="14"/>
      <c r="F1" s="36"/>
      <c r="J1" s="36"/>
      <c r="K1" s="38"/>
      <c r="O1" s="36"/>
      <c r="P1" s="36"/>
    </row>
    <row r="2" s="2" customFormat="true" ht="122" customHeight="true" spans="1:17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="2" customFormat="true" ht="75" customHeight="true" spans="1:17">
      <c r="A3" s="16"/>
      <c r="B3" s="17"/>
      <c r="C3" s="18"/>
      <c r="D3" s="18"/>
      <c r="E3" s="18"/>
      <c r="F3" s="15"/>
      <c r="G3" s="15"/>
      <c r="H3" s="15"/>
      <c r="I3" s="15"/>
      <c r="J3" s="15"/>
      <c r="K3" s="17"/>
      <c r="L3" s="18"/>
      <c r="M3" s="18"/>
      <c r="N3" s="18"/>
      <c r="O3" s="18"/>
      <c r="P3" s="40" t="s">
        <v>2</v>
      </c>
      <c r="Q3" s="18"/>
    </row>
    <row r="4" s="3" customFormat="true" ht="61.5" spans="1:17">
      <c r="A4" s="19" t="s">
        <v>3</v>
      </c>
      <c r="B4" s="19" t="s">
        <v>4</v>
      </c>
      <c r="C4" s="20" t="s">
        <v>5</v>
      </c>
      <c r="D4" s="20"/>
      <c r="E4" s="20"/>
      <c r="F4" s="20"/>
      <c r="G4" s="20" t="s">
        <v>6</v>
      </c>
      <c r="H4" s="20"/>
      <c r="I4" s="20"/>
      <c r="J4" s="20"/>
      <c r="K4" s="20" t="s">
        <v>7</v>
      </c>
      <c r="L4" s="20" t="s">
        <v>8</v>
      </c>
      <c r="M4" s="20"/>
      <c r="N4" s="20"/>
      <c r="O4" s="20"/>
      <c r="P4" s="41" t="s">
        <v>9</v>
      </c>
      <c r="Q4" s="41" t="s">
        <v>10</v>
      </c>
    </row>
    <row r="5" s="4" customFormat="true" ht="220" customHeight="true" spans="1:17">
      <c r="A5" s="21"/>
      <c r="B5" s="21"/>
      <c r="C5" s="22" t="s">
        <v>11</v>
      </c>
      <c r="D5" s="20" t="s">
        <v>12</v>
      </c>
      <c r="E5" s="20" t="s">
        <v>13</v>
      </c>
      <c r="F5" s="20" t="s">
        <v>14</v>
      </c>
      <c r="G5" s="22" t="s">
        <v>11</v>
      </c>
      <c r="H5" s="20" t="s">
        <v>12</v>
      </c>
      <c r="I5" s="20" t="s">
        <v>13</v>
      </c>
      <c r="J5" s="20" t="s">
        <v>14</v>
      </c>
      <c r="K5" s="20"/>
      <c r="L5" s="20" t="s">
        <v>11</v>
      </c>
      <c r="M5" s="20" t="s">
        <v>15</v>
      </c>
      <c r="N5" s="20" t="s">
        <v>13</v>
      </c>
      <c r="O5" s="20" t="s">
        <v>14</v>
      </c>
      <c r="P5" s="42"/>
      <c r="Q5" s="42"/>
    </row>
    <row r="6" s="5" customFormat="true" ht="61.5" spans="1:17">
      <c r="A6" s="23">
        <v>1</v>
      </c>
      <c r="B6" s="24" t="s">
        <v>16</v>
      </c>
      <c r="C6" s="25">
        <v>113412.72</v>
      </c>
      <c r="D6" s="25">
        <v>502.68</v>
      </c>
      <c r="E6" s="25">
        <v>218.130623</v>
      </c>
      <c r="F6" s="25">
        <f t="shared" ref="F6:F51" si="0">D6-E6</f>
        <v>284.549377</v>
      </c>
      <c r="G6" s="25">
        <v>21478</v>
      </c>
      <c r="H6" s="25">
        <v>89.68</v>
      </c>
      <c r="I6" s="25">
        <v>0</v>
      </c>
      <c r="J6" s="25">
        <f t="shared" ref="J6:J51" si="1">H6-I6</f>
        <v>89.68</v>
      </c>
      <c r="K6" s="25">
        <f t="shared" ref="K6:K51" si="2">J6+F6</f>
        <v>374.229377</v>
      </c>
      <c r="L6" s="25">
        <v>11588</v>
      </c>
      <c r="M6" s="25">
        <v>21.75</v>
      </c>
      <c r="N6" s="25">
        <v>0</v>
      </c>
      <c r="O6" s="25">
        <f t="shared" ref="O6:O51" si="3">M6-N6</f>
        <v>21.75</v>
      </c>
      <c r="P6" s="25">
        <f t="shared" ref="P6:P51" si="4">O6+K6</f>
        <v>395.979377</v>
      </c>
      <c r="Q6" s="44"/>
    </row>
    <row r="7" s="5" customFormat="true" ht="303.75" spans="1:17">
      <c r="A7" s="26">
        <v>2</v>
      </c>
      <c r="B7" s="24" t="s">
        <v>17</v>
      </c>
      <c r="C7" s="25">
        <v>25750</v>
      </c>
      <c r="D7" s="25">
        <v>118.35</v>
      </c>
      <c r="E7" s="25">
        <v>0</v>
      </c>
      <c r="F7" s="25">
        <f t="shared" si="0"/>
        <v>118.35</v>
      </c>
      <c r="G7" s="25">
        <v>4050</v>
      </c>
      <c r="H7" s="25">
        <v>18.16</v>
      </c>
      <c r="I7" s="25">
        <v>0</v>
      </c>
      <c r="J7" s="25">
        <f t="shared" si="1"/>
        <v>18.16</v>
      </c>
      <c r="K7" s="25">
        <f t="shared" si="2"/>
        <v>136.51</v>
      </c>
      <c r="L7" s="25">
        <v>49971.6</v>
      </c>
      <c r="M7" s="25">
        <v>0</v>
      </c>
      <c r="N7" s="25">
        <v>0</v>
      </c>
      <c r="O7" s="25">
        <f t="shared" si="3"/>
        <v>0</v>
      </c>
      <c r="P7" s="25">
        <f t="shared" si="4"/>
        <v>136.51</v>
      </c>
      <c r="Q7" s="45" t="s">
        <v>18</v>
      </c>
    </row>
    <row r="8" s="5" customFormat="true" ht="61.5" spans="1:17">
      <c r="A8" s="26">
        <v>3</v>
      </c>
      <c r="B8" s="24" t="s">
        <v>19</v>
      </c>
      <c r="C8" s="25">
        <v>33838.97</v>
      </c>
      <c r="D8" s="25">
        <v>160.89</v>
      </c>
      <c r="E8" s="25">
        <v>0</v>
      </c>
      <c r="F8" s="25">
        <f t="shared" si="0"/>
        <v>160.89</v>
      </c>
      <c r="G8" s="25">
        <v>5400</v>
      </c>
      <c r="H8" s="25">
        <v>23.32</v>
      </c>
      <c r="I8" s="25">
        <v>0</v>
      </c>
      <c r="J8" s="25">
        <f t="shared" si="1"/>
        <v>23.32</v>
      </c>
      <c r="K8" s="25">
        <f t="shared" si="2"/>
        <v>184.21</v>
      </c>
      <c r="L8" s="25">
        <v>465</v>
      </c>
      <c r="M8" s="25">
        <v>0.93</v>
      </c>
      <c r="N8" s="25">
        <v>0</v>
      </c>
      <c r="O8" s="25">
        <f t="shared" si="3"/>
        <v>0.93</v>
      </c>
      <c r="P8" s="25">
        <f t="shared" si="4"/>
        <v>185.14</v>
      </c>
      <c r="Q8" s="46"/>
    </row>
    <row r="9" s="5" customFormat="true" ht="61.5" spans="1:17">
      <c r="A9" s="26">
        <v>4</v>
      </c>
      <c r="B9" s="24" t="s">
        <v>20</v>
      </c>
      <c r="C9" s="25">
        <v>4388</v>
      </c>
      <c r="D9" s="25">
        <v>21.82</v>
      </c>
      <c r="E9" s="25">
        <v>0</v>
      </c>
      <c r="F9" s="25">
        <f t="shared" si="0"/>
        <v>21.82</v>
      </c>
      <c r="G9" s="25">
        <v>4190</v>
      </c>
      <c r="H9" s="25">
        <v>20.5</v>
      </c>
      <c r="I9" s="25">
        <v>0</v>
      </c>
      <c r="J9" s="25">
        <f t="shared" si="1"/>
        <v>20.5</v>
      </c>
      <c r="K9" s="25">
        <f t="shared" si="2"/>
        <v>42.32</v>
      </c>
      <c r="L9" s="25">
        <v>0</v>
      </c>
      <c r="M9" s="25">
        <v>0</v>
      </c>
      <c r="N9" s="25">
        <v>0</v>
      </c>
      <c r="O9" s="25">
        <f t="shared" si="3"/>
        <v>0</v>
      </c>
      <c r="P9" s="25">
        <f t="shared" si="4"/>
        <v>42.32</v>
      </c>
      <c r="Q9" s="46"/>
    </row>
    <row r="10" s="5" customFormat="true" ht="61.5" spans="1:17">
      <c r="A10" s="26">
        <v>5</v>
      </c>
      <c r="B10" s="24" t="s">
        <v>21</v>
      </c>
      <c r="C10" s="25">
        <v>20969</v>
      </c>
      <c r="D10" s="25">
        <v>97.47</v>
      </c>
      <c r="E10" s="25">
        <v>0</v>
      </c>
      <c r="F10" s="25">
        <f t="shared" si="0"/>
        <v>97.47</v>
      </c>
      <c r="G10" s="25">
        <v>4980</v>
      </c>
      <c r="H10" s="25">
        <v>20</v>
      </c>
      <c r="I10" s="25">
        <v>0</v>
      </c>
      <c r="J10" s="25">
        <f t="shared" si="1"/>
        <v>20</v>
      </c>
      <c r="K10" s="25">
        <f t="shared" si="2"/>
        <v>117.47</v>
      </c>
      <c r="L10" s="25">
        <v>55748</v>
      </c>
      <c r="M10" s="25">
        <v>58.88</v>
      </c>
      <c r="N10" s="25">
        <v>0</v>
      </c>
      <c r="O10" s="25">
        <f t="shared" si="3"/>
        <v>58.88</v>
      </c>
      <c r="P10" s="25">
        <f t="shared" si="4"/>
        <v>176.35</v>
      </c>
      <c r="Q10" s="47" t="s">
        <v>22</v>
      </c>
    </row>
    <row r="11" s="5" customFormat="true" ht="61.5" spans="1:17">
      <c r="A11" s="26">
        <v>6</v>
      </c>
      <c r="B11" s="24" t="s">
        <v>23</v>
      </c>
      <c r="C11" s="25">
        <v>8285</v>
      </c>
      <c r="D11" s="25">
        <v>41.23</v>
      </c>
      <c r="E11" s="25">
        <v>0</v>
      </c>
      <c r="F11" s="25">
        <f t="shared" si="0"/>
        <v>41.23</v>
      </c>
      <c r="G11" s="25">
        <v>2699</v>
      </c>
      <c r="H11" s="25">
        <v>13.48</v>
      </c>
      <c r="I11" s="25">
        <v>0</v>
      </c>
      <c r="J11" s="25">
        <f t="shared" si="1"/>
        <v>13.48</v>
      </c>
      <c r="K11" s="25">
        <f t="shared" si="2"/>
        <v>54.71</v>
      </c>
      <c r="L11" s="25">
        <v>0</v>
      </c>
      <c r="M11" s="25">
        <v>0</v>
      </c>
      <c r="N11" s="25">
        <v>0</v>
      </c>
      <c r="O11" s="25">
        <f t="shared" si="3"/>
        <v>0</v>
      </c>
      <c r="P11" s="25">
        <f t="shared" si="4"/>
        <v>54.71</v>
      </c>
      <c r="Q11" s="46"/>
    </row>
    <row r="12" s="5" customFormat="true" ht="61.5" spans="1:17">
      <c r="A12" s="26">
        <v>7</v>
      </c>
      <c r="B12" s="24" t="s">
        <v>24</v>
      </c>
      <c r="C12" s="25">
        <v>19190.8</v>
      </c>
      <c r="D12" s="25">
        <v>88.57</v>
      </c>
      <c r="E12" s="25">
        <v>39.098</v>
      </c>
      <c r="F12" s="25">
        <f t="shared" si="0"/>
        <v>49.472</v>
      </c>
      <c r="G12" s="25">
        <v>5815</v>
      </c>
      <c r="H12" s="25">
        <v>27.33</v>
      </c>
      <c r="I12" s="25">
        <v>0</v>
      </c>
      <c r="J12" s="25">
        <f t="shared" si="1"/>
        <v>27.33</v>
      </c>
      <c r="K12" s="25">
        <f t="shared" si="2"/>
        <v>76.802</v>
      </c>
      <c r="L12" s="25">
        <v>1651</v>
      </c>
      <c r="M12" s="25">
        <v>2.96</v>
      </c>
      <c r="N12" s="25">
        <v>0</v>
      </c>
      <c r="O12" s="25">
        <f t="shared" si="3"/>
        <v>2.96</v>
      </c>
      <c r="P12" s="25">
        <f t="shared" si="4"/>
        <v>79.762</v>
      </c>
      <c r="Q12" s="46"/>
    </row>
    <row r="13" s="5" customFormat="true" ht="61.5" spans="1:17">
      <c r="A13" s="26">
        <v>8</v>
      </c>
      <c r="B13" s="24" t="s">
        <v>25</v>
      </c>
      <c r="C13" s="25">
        <v>9585</v>
      </c>
      <c r="D13" s="25">
        <v>43.07</v>
      </c>
      <c r="E13" s="25">
        <v>0</v>
      </c>
      <c r="F13" s="25">
        <f t="shared" si="0"/>
        <v>43.07</v>
      </c>
      <c r="G13" s="25">
        <v>0</v>
      </c>
      <c r="H13" s="25">
        <v>0</v>
      </c>
      <c r="I13" s="25">
        <v>0</v>
      </c>
      <c r="J13" s="25">
        <f t="shared" si="1"/>
        <v>0</v>
      </c>
      <c r="K13" s="25">
        <f t="shared" si="2"/>
        <v>43.07</v>
      </c>
      <c r="L13" s="25">
        <v>-24793.8</v>
      </c>
      <c r="M13" s="25">
        <v>-47.22</v>
      </c>
      <c r="N13" s="25">
        <v>0</v>
      </c>
      <c r="O13" s="25">
        <f t="shared" si="3"/>
        <v>-47.22</v>
      </c>
      <c r="P13" s="25">
        <f t="shared" si="4"/>
        <v>-4.15</v>
      </c>
      <c r="Q13" s="47" t="s">
        <v>22</v>
      </c>
    </row>
    <row r="14" s="5" customFormat="true" ht="61.5" spans="1:17">
      <c r="A14" s="26">
        <v>9</v>
      </c>
      <c r="B14" s="24" t="s">
        <v>26</v>
      </c>
      <c r="C14" s="25">
        <v>38959</v>
      </c>
      <c r="D14" s="25">
        <v>109.09</v>
      </c>
      <c r="E14" s="25">
        <v>44.544</v>
      </c>
      <c r="F14" s="25">
        <f t="shared" si="0"/>
        <v>64.546</v>
      </c>
      <c r="G14" s="25">
        <v>5950</v>
      </c>
      <c r="H14" s="25">
        <v>29.68</v>
      </c>
      <c r="I14" s="25">
        <v>0</v>
      </c>
      <c r="J14" s="25">
        <f t="shared" si="1"/>
        <v>29.68</v>
      </c>
      <c r="K14" s="25">
        <f t="shared" si="2"/>
        <v>94.226</v>
      </c>
      <c r="L14" s="25">
        <v>0</v>
      </c>
      <c r="M14" s="25">
        <v>0</v>
      </c>
      <c r="N14" s="25">
        <v>0</v>
      </c>
      <c r="O14" s="25">
        <f t="shared" si="3"/>
        <v>0</v>
      </c>
      <c r="P14" s="25">
        <f t="shared" si="4"/>
        <v>94.226</v>
      </c>
      <c r="Q14" s="46"/>
    </row>
    <row r="15" s="5" customFormat="true" ht="61.5" spans="1:17">
      <c r="A15" s="26">
        <v>10</v>
      </c>
      <c r="B15" s="24" t="s">
        <v>27</v>
      </c>
      <c r="C15" s="25">
        <v>28634.55</v>
      </c>
      <c r="D15" s="25">
        <v>130.87</v>
      </c>
      <c r="E15" s="25">
        <v>66.68</v>
      </c>
      <c r="F15" s="25">
        <f t="shared" si="0"/>
        <v>64.19</v>
      </c>
      <c r="G15" s="25">
        <v>3249</v>
      </c>
      <c r="H15" s="25">
        <v>7.9</v>
      </c>
      <c r="I15" s="25">
        <v>3</v>
      </c>
      <c r="J15" s="25">
        <f t="shared" si="1"/>
        <v>4.9</v>
      </c>
      <c r="K15" s="25">
        <f t="shared" si="2"/>
        <v>69.09</v>
      </c>
      <c r="L15" s="25">
        <v>1130</v>
      </c>
      <c r="M15" s="25">
        <v>1.91</v>
      </c>
      <c r="N15" s="25">
        <v>0</v>
      </c>
      <c r="O15" s="25">
        <f t="shared" si="3"/>
        <v>1.91</v>
      </c>
      <c r="P15" s="25">
        <f t="shared" si="4"/>
        <v>71</v>
      </c>
      <c r="Q15" s="44"/>
    </row>
    <row r="16" s="5" customFormat="true" ht="61.5" spans="1:17">
      <c r="A16" s="23">
        <v>11</v>
      </c>
      <c r="B16" s="24" t="s">
        <v>28</v>
      </c>
      <c r="C16" s="25">
        <v>9763</v>
      </c>
      <c r="D16" s="25">
        <v>41.61</v>
      </c>
      <c r="E16" s="25">
        <v>0</v>
      </c>
      <c r="F16" s="25">
        <f t="shared" si="0"/>
        <v>41.61</v>
      </c>
      <c r="G16" s="25">
        <v>3550</v>
      </c>
      <c r="H16" s="25">
        <v>14.76</v>
      </c>
      <c r="I16" s="25">
        <v>0</v>
      </c>
      <c r="J16" s="25">
        <f t="shared" si="1"/>
        <v>14.76</v>
      </c>
      <c r="K16" s="25">
        <f t="shared" si="2"/>
        <v>56.37</v>
      </c>
      <c r="L16" s="25">
        <v>0</v>
      </c>
      <c r="M16" s="25">
        <v>0</v>
      </c>
      <c r="N16" s="25">
        <v>0</v>
      </c>
      <c r="O16" s="25">
        <f t="shared" si="3"/>
        <v>0</v>
      </c>
      <c r="P16" s="25">
        <f t="shared" si="4"/>
        <v>56.37</v>
      </c>
      <c r="Q16" s="44"/>
    </row>
    <row r="17" s="5" customFormat="true" ht="61.5" spans="1:17">
      <c r="A17" s="26">
        <v>12</v>
      </c>
      <c r="B17" s="24" t="s">
        <v>29</v>
      </c>
      <c r="C17" s="25">
        <v>2884</v>
      </c>
      <c r="D17" s="25">
        <v>13.63</v>
      </c>
      <c r="E17" s="25">
        <v>0</v>
      </c>
      <c r="F17" s="25">
        <f t="shared" si="0"/>
        <v>13.63</v>
      </c>
      <c r="G17" s="25">
        <v>1800</v>
      </c>
      <c r="H17" s="25">
        <v>9</v>
      </c>
      <c r="I17" s="25">
        <v>0</v>
      </c>
      <c r="J17" s="25">
        <f t="shared" si="1"/>
        <v>9</v>
      </c>
      <c r="K17" s="25">
        <f t="shared" si="2"/>
        <v>22.63</v>
      </c>
      <c r="L17" s="25">
        <v>0</v>
      </c>
      <c r="M17" s="25">
        <v>0</v>
      </c>
      <c r="N17" s="25">
        <v>0</v>
      </c>
      <c r="O17" s="25">
        <f t="shared" si="3"/>
        <v>0</v>
      </c>
      <c r="P17" s="25">
        <f t="shared" si="4"/>
        <v>22.63</v>
      </c>
      <c r="Q17" s="44"/>
    </row>
    <row r="18" s="5" customFormat="true" ht="61.5" spans="1:17">
      <c r="A18" s="26">
        <v>13</v>
      </c>
      <c r="B18" s="24" t="s">
        <v>30</v>
      </c>
      <c r="C18" s="25">
        <v>28059.06</v>
      </c>
      <c r="D18" s="25">
        <v>135.41</v>
      </c>
      <c r="E18" s="25">
        <v>62.19588</v>
      </c>
      <c r="F18" s="25">
        <f t="shared" si="0"/>
        <v>73.21412</v>
      </c>
      <c r="G18" s="25">
        <v>3281</v>
      </c>
      <c r="H18" s="25">
        <v>11.96</v>
      </c>
      <c r="I18" s="25">
        <v>1.8</v>
      </c>
      <c r="J18" s="25">
        <f t="shared" si="1"/>
        <v>10.16</v>
      </c>
      <c r="K18" s="25">
        <f t="shared" si="2"/>
        <v>83.37412</v>
      </c>
      <c r="L18" s="25">
        <v>597</v>
      </c>
      <c r="M18" s="25">
        <v>1.18</v>
      </c>
      <c r="N18" s="25">
        <v>0</v>
      </c>
      <c r="O18" s="25">
        <f t="shared" si="3"/>
        <v>1.18</v>
      </c>
      <c r="P18" s="25">
        <f t="shared" si="4"/>
        <v>84.55412</v>
      </c>
      <c r="Q18" s="44"/>
    </row>
    <row r="19" s="5" customFormat="true" ht="61.5" spans="1:17">
      <c r="A19" s="26">
        <v>14</v>
      </c>
      <c r="B19" s="24" t="s">
        <v>31</v>
      </c>
      <c r="C19" s="25">
        <v>6460</v>
      </c>
      <c r="D19" s="25">
        <v>27.27</v>
      </c>
      <c r="E19" s="25">
        <v>0</v>
      </c>
      <c r="F19" s="25">
        <f t="shared" si="0"/>
        <v>27.27</v>
      </c>
      <c r="G19" s="25">
        <v>1900</v>
      </c>
      <c r="H19" s="25">
        <v>9.49</v>
      </c>
      <c r="I19" s="25">
        <v>0</v>
      </c>
      <c r="J19" s="25">
        <f t="shared" si="1"/>
        <v>9.49</v>
      </c>
      <c r="K19" s="25">
        <f t="shared" si="2"/>
        <v>36.76</v>
      </c>
      <c r="L19" s="25">
        <v>0</v>
      </c>
      <c r="M19" s="25">
        <v>0</v>
      </c>
      <c r="N19" s="25">
        <v>0</v>
      </c>
      <c r="O19" s="25">
        <f t="shared" si="3"/>
        <v>0</v>
      </c>
      <c r="P19" s="25">
        <f t="shared" si="4"/>
        <v>36.76</v>
      </c>
      <c r="Q19" s="44"/>
    </row>
    <row r="20" s="5" customFormat="true" ht="61.5" spans="1:17">
      <c r="A20" s="26">
        <v>15</v>
      </c>
      <c r="B20" s="24" t="s">
        <v>32</v>
      </c>
      <c r="C20" s="25">
        <v>2924</v>
      </c>
      <c r="D20" s="25">
        <v>14.63</v>
      </c>
      <c r="E20" s="25">
        <v>0</v>
      </c>
      <c r="F20" s="25">
        <f t="shared" si="0"/>
        <v>14.63</v>
      </c>
      <c r="G20" s="25">
        <v>1000</v>
      </c>
      <c r="H20" s="25">
        <v>5</v>
      </c>
      <c r="I20" s="25">
        <v>0</v>
      </c>
      <c r="J20" s="25">
        <f t="shared" si="1"/>
        <v>5</v>
      </c>
      <c r="K20" s="25">
        <f t="shared" si="2"/>
        <v>19.63</v>
      </c>
      <c r="L20" s="25">
        <v>0</v>
      </c>
      <c r="M20" s="25">
        <v>0</v>
      </c>
      <c r="N20" s="25">
        <v>0</v>
      </c>
      <c r="O20" s="25">
        <f t="shared" si="3"/>
        <v>0</v>
      </c>
      <c r="P20" s="25">
        <f t="shared" si="4"/>
        <v>19.63</v>
      </c>
      <c r="Q20" s="44"/>
    </row>
    <row r="21" s="5" customFormat="true" ht="61.5" spans="1:17">
      <c r="A21" s="26">
        <v>16</v>
      </c>
      <c r="B21" s="24" t="s">
        <v>33</v>
      </c>
      <c r="C21" s="25">
        <v>4561</v>
      </c>
      <c r="D21" s="25">
        <v>22.73</v>
      </c>
      <c r="E21" s="25">
        <v>0</v>
      </c>
      <c r="F21" s="25">
        <f t="shared" si="0"/>
        <v>22.73</v>
      </c>
      <c r="G21" s="25">
        <v>3180</v>
      </c>
      <c r="H21" s="25">
        <v>15.84</v>
      </c>
      <c r="I21" s="25">
        <v>0</v>
      </c>
      <c r="J21" s="25">
        <f t="shared" si="1"/>
        <v>15.84</v>
      </c>
      <c r="K21" s="25">
        <f t="shared" si="2"/>
        <v>38.57</v>
      </c>
      <c r="L21" s="25">
        <v>13645</v>
      </c>
      <c r="M21" s="25">
        <v>27.08</v>
      </c>
      <c r="N21" s="25">
        <v>0</v>
      </c>
      <c r="O21" s="25">
        <f t="shared" si="3"/>
        <v>27.08</v>
      </c>
      <c r="P21" s="25">
        <f t="shared" si="4"/>
        <v>65.65</v>
      </c>
      <c r="Q21" s="44"/>
    </row>
    <row r="22" s="5" customFormat="true" ht="61.5" spans="1:17">
      <c r="A22" s="26">
        <v>17</v>
      </c>
      <c r="B22" s="24" t="s">
        <v>34</v>
      </c>
      <c r="C22" s="25">
        <v>27024</v>
      </c>
      <c r="D22" s="25">
        <v>133.03</v>
      </c>
      <c r="E22" s="25">
        <v>0</v>
      </c>
      <c r="F22" s="25">
        <f t="shared" si="0"/>
        <v>133.03</v>
      </c>
      <c r="G22" s="25">
        <v>4890</v>
      </c>
      <c r="H22" s="25">
        <v>21.09</v>
      </c>
      <c r="I22" s="25">
        <v>12.59</v>
      </c>
      <c r="J22" s="25">
        <f t="shared" si="1"/>
        <v>8.5</v>
      </c>
      <c r="K22" s="25">
        <f t="shared" si="2"/>
        <v>141.53</v>
      </c>
      <c r="L22" s="25">
        <v>0</v>
      </c>
      <c r="M22" s="25">
        <v>0</v>
      </c>
      <c r="N22" s="25">
        <v>0</v>
      </c>
      <c r="O22" s="25">
        <f t="shared" si="3"/>
        <v>0</v>
      </c>
      <c r="P22" s="25">
        <f t="shared" si="4"/>
        <v>141.53</v>
      </c>
      <c r="Q22" s="44"/>
    </row>
    <row r="23" s="5" customFormat="true" ht="61.5" spans="1:17">
      <c r="A23" s="26">
        <v>18</v>
      </c>
      <c r="B23" s="24" t="s">
        <v>35</v>
      </c>
      <c r="C23" s="25">
        <v>7570</v>
      </c>
      <c r="D23" s="25">
        <v>35.64</v>
      </c>
      <c r="E23" s="25">
        <v>1.16</v>
      </c>
      <c r="F23" s="25">
        <f t="shared" si="0"/>
        <v>34.48</v>
      </c>
      <c r="G23" s="25">
        <v>0</v>
      </c>
      <c r="H23" s="25">
        <v>0</v>
      </c>
      <c r="I23" s="25">
        <v>0</v>
      </c>
      <c r="J23" s="25">
        <f t="shared" si="1"/>
        <v>0</v>
      </c>
      <c r="K23" s="25">
        <f t="shared" si="2"/>
        <v>34.48</v>
      </c>
      <c r="L23" s="25">
        <v>37550.5</v>
      </c>
      <c r="M23" s="25">
        <v>71.9</v>
      </c>
      <c r="N23" s="25">
        <v>0</v>
      </c>
      <c r="O23" s="25">
        <f t="shared" si="3"/>
        <v>71.9</v>
      </c>
      <c r="P23" s="25">
        <f t="shared" si="4"/>
        <v>106.38</v>
      </c>
      <c r="Q23" s="44"/>
    </row>
    <row r="24" s="5" customFormat="true" ht="61.5" spans="1:17">
      <c r="A24" s="26">
        <v>19</v>
      </c>
      <c r="B24" s="24" t="s">
        <v>36</v>
      </c>
      <c r="C24" s="25">
        <v>25025.92</v>
      </c>
      <c r="D24" s="25">
        <v>124.64</v>
      </c>
      <c r="E24" s="25">
        <v>14.31</v>
      </c>
      <c r="F24" s="25">
        <f t="shared" si="0"/>
        <v>110.33</v>
      </c>
      <c r="G24" s="25">
        <v>1460</v>
      </c>
      <c r="H24" s="25">
        <v>7.3</v>
      </c>
      <c r="I24" s="25">
        <v>0</v>
      </c>
      <c r="J24" s="25">
        <f t="shared" si="1"/>
        <v>7.3</v>
      </c>
      <c r="K24" s="25">
        <f t="shared" si="2"/>
        <v>117.63</v>
      </c>
      <c r="L24" s="25">
        <v>1248</v>
      </c>
      <c r="M24" s="25">
        <v>2.49</v>
      </c>
      <c r="N24" s="25">
        <v>0</v>
      </c>
      <c r="O24" s="25">
        <f t="shared" si="3"/>
        <v>2.49</v>
      </c>
      <c r="P24" s="25">
        <f t="shared" si="4"/>
        <v>120.12</v>
      </c>
      <c r="Q24" s="44"/>
    </row>
    <row r="25" s="5" customFormat="true" ht="61.5" spans="1:17">
      <c r="A25" s="26">
        <v>20</v>
      </c>
      <c r="B25" s="24" t="s">
        <v>37</v>
      </c>
      <c r="C25" s="25">
        <v>11560</v>
      </c>
      <c r="D25" s="25">
        <v>55.17</v>
      </c>
      <c r="E25" s="25">
        <v>0</v>
      </c>
      <c r="F25" s="25">
        <f t="shared" si="0"/>
        <v>55.17</v>
      </c>
      <c r="G25" s="25">
        <v>3310</v>
      </c>
      <c r="H25" s="25">
        <v>16.45</v>
      </c>
      <c r="I25" s="25">
        <v>0</v>
      </c>
      <c r="J25" s="25">
        <f t="shared" si="1"/>
        <v>16.45</v>
      </c>
      <c r="K25" s="25">
        <f t="shared" si="2"/>
        <v>71.62</v>
      </c>
      <c r="L25" s="25">
        <v>0</v>
      </c>
      <c r="M25" s="25">
        <v>0</v>
      </c>
      <c r="N25" s="25">
        <v>0</v>
      </c>
      <c r="O25" s="25">
        <f t="shared" si="3"/>
        <v>0</v>
      </c>
      <c r="P25" s="25">
        <f t="shared" si="4"/>
        <v>71.62</v>
      </c>
      <c r="Q25" s="44"/>
    </row>
    <row r="26" s="5" customFormat="true" ht="61.5" spans="1:17">
      <c r="A26" s="23">
        <v>21</v>
      </c>
      <c r="B26" s="24" t="s">
        <v>38</v>
      </c>
      <c r="C26" s="25">
        <v>12657.5</v>
      </c>
      <c r="D26" s="25">
        <v>60.92</v>
      </c>
      <c r="E26" s="25">
        <v>17.18696</v>
      </c>
      <c r="F26" s="25">
        <f t="shared" si="0"/>
        <v>43.73304</v>
      </c>
      <c r="G26" s="25">
        <v>0</v>
      </c>
      <c r="H26" s="25">
        <v>0</v>
      </c>
      <c r="I26" s="25">
        <v>0</v>
      </c>
      <c r="J26" s="25">
        <f t="shared" si="1"/>
        <v>0</v>
      </c>
      <c r="K26" s="25">
        <f t="shared" si="2"/>
        <v>43.73304</v>
      </c>
      <c r="L26" s="25">
        <v>0</v>
      </c>
      <c r="M26" s="25">
        <v>0</v>
      </c>
      <c r="N26" s="25">
        <v>0</v>
      </c>
      <c r="O26" s="25">
        <f t="shared" si="3"/>
        <v>0</v>
      </c>
      <c r="P26" s="25">
        <f t="shared" si="4"/>
        <v>43.73304</v>
      </c>
      <c r="Q26" s="44"/>
    </row>
    <row r="27" s="5" customFormat="true" ht="61.5" spans="1:17">
      <c r="A27" s="26">
        <v>22</v>
      </c>
      <c r="B27" s="24" t="s">
        <v>39</v>
      </c>
      <c r="C27" s="25">
        <v>2250</v>
      </c>
      <c r="D27" s="25">
        <v>9</v>
      </c>
      <c r="E27" s="25">
        <v>0</v>
      </c>
      <c r="F27" s="25">
        <f t="shared" si="0"/>
        <v>9</v>
      </c>
      <c r="G27" s="25">
        <v>1850</v>
      </c>
      <c r="H27" s="25">
        <v>9.25</v>
      </c>
      <c r="I27" s="25">
        <v>0</v>
      </c>
      <c r="J27" s="25">
        <f t="shared" si="1"/>
        <v>9.25</v>
      </c>
      <c r="K27" s="25">
        <f t="shared" si="2"/>
        <v>18.25</v>
      </c>
      <c r="L27" s="25">
        <v>0</v>
      </c>
      <c r="M27" s="25">
        <v>0</v>
      </c>
      <c r="N27" s="25">
        <v>0</v>
      </c>
      <c r="O27" s="25">
        <f t="shared" si="3"/>
        <v>0</v>
      </c>
      <c r="P27" s="25">
        <f t="shared" si="4"/>
        <v>18.25</v>
      </c>
      <c r="Q27" s="44"/>
    </row>
    <row r="28" s="5" customFormat="true" ht="61.5" spans="1:17">
      <c r="A28" s="26">
        <v>23</v>
      </c>
      <c r="B28" s="24" t="s">
        <v>40</v>
      </c>
      <c r="C28" s="25">
        <v>6356.66</v>
      </c>
      <c r="D28" s="25">
        <v>31.78</v>
      </c>
      <c r="E28" s="25">
        <v>4.63268</v>
      </c>
      <c r="F28" s="25">
        <f t="shared" si="0"/>
        <v>27.14732</v>
      </c>
      <c r="G28" s="25">
        <v>1000</v>
      </c>
      <c r="H28" s="25">
        <v>5</v>
      </c>
      <c r="I28" s="25">
        <v>0</v>
      </c>
      <c r="J28" s="25">
        <f t="shared" si="1"/>
        <v>5</v>
      </c>
      <c r="K28" s="25">
        <f t="shared" si="2"/>
        <v>32.14732</v>
      </c>
      <c r="L28" s="25">
        <v>0</v>
      </c>
      <c r="M28" s="25">
        <v>0</v>
      </c>
      <c r="N28" s="25">
        <v>0</v>
      </c>
      <c r="O28" s="25">
        <f t="shared" si="3"/>
        <v>0</v>
      </c>
      <c r="P28" s="25">
        <f t="shared" si="4"/>
        <v>32.14732</v>
      </c>
      <c r="Q28" s="44"/>
    </row>
    <row r="29" s="5" customFormat="true" ht="61.5" spans="1:17">
      <c r="A29" s="26">
        <v>24</v>
      </c>
      <c r="B29" s="24" t="s">
        <v>41</v>
      </c>
      <c r="C29" s="25">
        <v>1970</v>
      </c>
      <c r="D29" s="25">
        <v>9.52</v>
      </c>
      <c r="E29" s="25">
        <v>0</v>
      </c>
      <c r="F29" s="25">
        <f t="shared" si="0"/>
        <v>9.52</v>
      </c>
      <c r="G29" s="25">
        <v>2680</v>
      </c>
      <c r="H29" s="25">
        <v>9.15</v>
      </c>
      <c r="I29" s="25">
        <v>0</v>
      </c>
      <c r="J29" s="25">
        <f t="shared" si="1"/>
        <v>9.15</v>
      </c>
      <c r="K29" s="25">
        <f t="shared" si="2"/>
        <v>18.67</v>
      </c>
      <c r="L29" s="25">
        <v>0</v>
      </c>
      <c r="M29" s="25">
        <v>0</v>
      </c>
      <c r="N29" s="25">
        <v>0</v>
      </c>
      <c r="O29" s="25">
        <f t="shared" si="3"/>
        <v>0</v>
      </c>
      <c r="P29" s="25">
        <f t="shared" si="4"/>
        <v>18.67</v>
      </c>
      <c r="Q29" s="44"/>
    </row>
    <row r="30" s="5" customFormat="true" ht="61.5" spans="1:17">
      <c r="A30" s="26">
        <v>25</v>
      </c>
      <c r="B30" s="24" t="s">
        <v>42</v>
      </c>
      <c r="C30" s="25">
        <v>2274.29</v>
      </c>
      <c r="D30" s="25">
        <v>9.36</v>
      </c>
      <c r="E30" s="25">
        <v>0</v>
      </c>
      <c r="F30" s="25">
        <f t="shared" si="0"/>
        <v>9.36</v>
      </c>
      <c r="G30" s="25">
        <v>650</v>
      </c>
      <c r="H30" s="25">
        <v>3.25</v>
      </c>
      <c r="I30" s="25">
        <v>0</v>
      </c>
      <c r="J30" s="25">
        <f t="shared" si="1"/>
        <v>3.25</v>
      </c>
      <c r="K30" s="25">
        <f t="shared" si="2"/>
        <v>12.61</v>
      </c>
      <c r="L30" s="25">
        <v>0</v>
      </c>
      <c r="M30" s="25">
        <v>0</v>
      </c>
      <c r="N30" s="25">
        <v>0</v>
      </c>
      <c r="O30" s="25">
        <f t="shared" si="3"/>
        <v>0</v>
      </c>
      <c r="P30" s="25">
        <f t="shared" si="4"/>
        <v>12.61</v>
      </c>
      <c r="Q30" s="44"/>
    </row>
    <row r="31" s="5" customFormat="true" ht="61.5" spans="1:17">
      <c r="A31" s="26">
        <v>26</v>
      </c>
      <c r="B31" s="24" t="s">
        <v>43</v>
      </c>
      <c r="C31" s="25">
        <f>81699.47+150</f>
        <v>81849.47</v>
      </c>
      <c r="D31" s="25">
        <v>400.64</v>
      </c>
      <c r="E31" s="25">
        <v>69.974</v>
      </c>
      <c r="F31" s="25">
        <f t="shared" si="0"/>
        <v>330.666</v>
      </c>
      <c r="G31" s="25">
        <v>950</v>
      </c>
      <c r="H31" s="25">
        <v>4.7</v>
      </c>
      <c r="I31" s="25">
        <v>2.82</v>
      </c>
      <c r="J31" s="25">
        <f t="shared" si="1"/>
        <v>1.88</v>
      </c>
      <c r="K31" s="25">
        <f t="shared" si="2"/>
        <v>332.546</v>
      </c>
      <c r="L31" s="25">
        <v>1840</v>
      </c>
      <c r="M31" s="25">
        <v>1.85</v>
      </c>
      <c r="N31" s="25">
        <v>0</v>
      </c>
      <c r="O31" s="25">
        <f t="shared" si="3"/>
        <v>1.85</v>
      </c>
      <c r="P31" s="25">
        <f t="shared" si="4"/>
        <v>334.396</v>
      </c>
      <c r="Q31" s="44"/>
    </row>
    <row r="32" s="5" customFormat="true" ht="61.5" spans="1:17">
      <c r="A32" s="26">
        <v>27</v>
      </c>
      <c r="B32" s="24" t="s">
        <v>44</v>
      </c>
      <c r="C32" s="25">
        <v>5967</v>
      </c>
      <c r="D32" s="25">
        <v>28.14</v>
      </c>
      <c r="E32" s="25">
        <v>0</v>
      </c>
      <c r="F32" s="25">
        <f t="shared" si="0"/>
        <v>28.14</v>
      </c>
      <c r="G32" s="25">
        <v>0</v>
      </c>
      <c r="H32" s="25">
        <v>0</v>
      </c>
      <c r="I32" s="25">
        <v>0</v>
      </c>
      <c r="J32" s="25">
        <f t="shared" si="1"/>
        <v>0</v>
      </c>
      <c r="K32" s="25">
        <f t="shared" si="2"/>
        <v>28.14</v>
      </c>
      <c r="L32" s="25">
        <v>0</v>
      </c>
      <c r="M32" s="25">
        <v>0</v>
      </c>
      <c r="N32" s="25">
        <v>0</v>
      </c>
      <c r="O32" s="25">
        <f t="shared" si="3"/>
        <v>0</v>
      </c>
      <c r="P32" s="25">
        <f t="shared" si="4"/>
        <v>28.14</v>
      </c>
      <c r="Q32" s="44"/>
    </row>
    <row r="33" s="5" customFormat="true" ht="61.5" spans="1:17">
      <c r="A33" s="26">
        <v>28</v>
      </c>
      <c r="B33" s="24" t="s">
        <v>45</v>
      </c>
      <c r="C33" s="25">
        <v>6401.7</v>
      </c>
      <c r="D33" s="25">
        <v>31.74</v>
      </c>
      <c r="E33" s="25">
        <v>2.67</v>
      </c>
      <c r="F33" s="25">
        <f t="shared" si="0"/>
        <v>29.07</v>
      </c>
      <c r="G33" s="25">
        <v>2000</v>
      </c>
      <c r="H33" s="25">
        <v>10</v>
      </c>
      <c r="I33" s="25">
        <v>1</v>
      </c>
      <c r="J33" s="25">
        <f t="shared" si="1"/>
        <v>9</v>
      </c>
      <c r="K33" s="25">
        <f t="shared" si="2"/>
        <v>38.07</v>
      </c>
      <c r="L33" s="25">
        <v>115</v>
      </c>
      <c r="M33" s="25">
        <v>0.23</v>
      </c>
      <c r="N33" s="25">
        <v>0</v>
      </c>
      <c r="O33" s="25">
        <f t="shared" si="3"/>
        <v>0.23</v>
      </c>
      <c r="P33" s="25">
        <f t="shared" si="4"/>
        <v>38.3</v>
      </c>
      <c r="Q33" s="44"/>
    </row>
    <row r="34" s="5" customFormat="true" ht="61.5" spans="1:17">
      <c r="A34" s="26">
        <v>29</v>
      </c>
      <c r="B34" s="24" t="s">
        <v>46</v>
      </c>
      <c r="C34" s="25">
        <v>2320</v>
      </c>
      <c r="D34" s="25">
        <v>11.54</v>
      </c>
      <c r="E34" s="25">
        <v>0</v>
      </c>
      <c r="F34" s="25">
        <f t="shared" si="0"/>
        <v>11.54</v>
      </c>
      <c r="G34" s="25">
        <v>2699.99</v>
      </c>
      <c r="H34" s="25">
        <v>13.48</v>
      </c>
      <c r="I34" s="25">
        <v>0</v>
      </c>
      <c r="J34" s="25">
        <f t="shared" si="1"/>
        <v>13.48</v>
      </c>
      <c r="K34" s="25">
        <f t="shared" si="2"/>
        <v>25.02</v>
      </c>
      <c r="L34" s="25">
        <v>0</v>
      </c>
      <c r="M34" s="25">
        <v>0</v>
      </c>
      <c r="N34" s="25">
        <v>0</v>
      </c>
      <c r="O34" s="25">
        <f t="shared" si="3"/>
        <v>0</v>
      </c>
      <c r="P34" s="25">
        <f t="shared" si="4"/>
        <v>25.02</v>
      </c>
      <c r="Q34" s="44"/>
    </row>
    <row r="35" s="5" customFormat="true" ht="61.5" spans="1:17">
      <c r="A35" s="26">
        <v>30</v>
      </c>
      <c r="B35" s="24" t="s">
        <v>47</v>
      </c>
      <c r="C35" s="25">
        <v>4110</v>
      </c>
      <c r="D35" s="25">
        <v>20.48</v>
      </c>
      <c r="E35" s="25">
        <v>0</v>
      </c>
      <c r="F35" s="25">
        <f t="shared" si="0"/>
        <v>20.48</v>
      </c>
      <c r="G35" s="25">
        <v>2200</v>
      </c>
      <c r="H35" s="25">
        <v>10.99</v>
      </c>
      <c r="I35" s="25">
        <v>0</v>
      </c>
      <c r="J35" s="25">
        <f t="shared" si="1"/>
        <v>10.99</v>
      </c>
      <c r="K35" s="25">
        <f t="shared" si="2"/>
        <v>31.47</v>
      </c>
      <c r="L35" s="25">
        <v>0</v>
      </c>
      <c r="M35" s="25">
        <v>0</v>
      </c>
      <c r="N35" s="25">
        <v>0</v>
      </c>
      <c r="O35" s="25">
        <f t="shared" si="3"/>
        <v>0</v>
      </c>
      <c r="P35" s="25">
        <f t="shared" si="4"/>
        <v>31.47</v>
      </c>
      <c r="Q35" s="44"/>
    </row>
    <row r="36" s="5" customFormat="true" ht="61.5" spans="1:17">
      <c r="A36" s="23">
        <v>31</v>
      </c>
      <c r="B36" s="24" t="s">
        <v>48</v>
      </c>
      <c r="C36" s="25">
        <v>11618</v>
      </c>
      <c r="D36" s="25">
        <v>55.11</v>
      </c>
      <c r="E36" s="25">
        <v>9.95</v>
      </c>
      <c r="F36" s="25">
        <f t="shared" si="0"/>
        <v>45.16</v>
      </c>
      <c r="G36" s="25">
        <v>3600</v>
      </c>
      <c r="H36" s="25">
        <v>18</v>
      </c>
      <c r="I36" s="25">
        <v>0</v>
      </c>
      <c r="J36" s="25">
        <f t="shared" si="1"/>
        <v>18</v>
      </c>
      <c r="K36" s="25">
        <f t="shared" si="2"/>
        <v>63.16</v>
      </c>
      <c r="L36" s="25">
        <v>0</v>
      </c>
      <c r="M36" s="25">
        <v>0</v>
      </c>
      <c r="N36" s="25">
        <v>0</v>
      </c>
      <c r="O36" s="25">
        <f t="shared" si="3"/>
        <v>0</v>
      </c>
      <c r="P36" s="25">
        <f t="shared" si="4"/>
        <v>63.16</v>
      </c>
      <c r="Q36" s="44"/>
    </row>
    <row r="37" s="5" customFormat="true" ht="61.5" spans="1:17">
      <c r="A37" s="26">
        <v>32</v>
      </c>
      <c r="B37" s="24" t="s">
        <v>49</v>
      </c>
      <c r="C37" s="25">
        <v>470</v>
      </c>
      <c r="D37" s="25">
        <v>1</v>
      </c>
      <c r="E37" s="25">
        <v>0</v>
      </c>
      <c r="F37" s="25">
        <f t="shared" si="0"/>
        <v>1</v>
      </c>
      <c r="G37" s="25">
        <v>0</v>
      </c>
      <c r="H37" s="25">
        <v>0</v>
      </c>
      <c r="I37" s="25">
        <v>0</v>
      </c>
      <c r="J37" s="25">
        <f t="shared" si="1"/>
        <v>0</v>
      </c>
      <c r="K37" s="25">
        <f t="shared" si="2"/>
        <v>1</v>
      </c>
      <c r="L37" s="25">
        <v>0</v>
      </c>
      <c r="M37" s="25">
        <v>0</v>
      </c>
      <c r="N37" s="25">
        <v>0</v>
      </c>
      <c r="O37" s="25">
        <f t="shared" si="3"/>
        <v>0</v>
      </c>
      <c r="P37" s="25">
        <f t="shared" si="4"/>
        <v>1</v>
      </c>
      <c r="Q37" s="44"/>
    </row>
    <row r="38" s="5" customFormat="true" ht="61.5" spans="1:17">
      <c r="A38" s="26">
        <v>33</v>
      </c>
      <c r="B38" s="24" t="s">
        <v>50</v>
      </c>
      <c r="C38" s="25">
        <v>1308</v>
      </c>
      <c r="D38" s="25">
        <v>6.42</v>
      </c>
      <c r="E38" s="25">
        <v>0</v>
      </c>
      <c r="F38" s="25">
        <f t="shared" si="0"/>
        <v>6.42</v>
      </c>
      <c r="G38" s="25">
        <v>880</v>
      </c>
      <c r="H38" s="25">
        <v>4.4</v>
      </c>
      <c r="I38" s="25">
        <v>0</v>
      </c>
      <c r="J38" s="25">
        <f t="shared" si="1"/>
        <v>4.4</v>
      </c>
      <c r="K38" s="25">
        <f t="shared" si="2"/>
        <v>10.82</v>
      </c>
      <c r="L38" s="25">
        <v>0</v>
      </c>
      <c r="M38" s="25">
        <v>0</v>
      </c>
      <c r="N38" s="25">
        <v>0</v>
      </c>
      <c r="O38" s="25">
        <f t="shared" si="3"/>
        <v>0</v>
      </c>
      <c r="P38" s="25">
        <f t="shared" si="4"/>
        <v>10.82</v>
      </c>
      <c r="Q38" s="44"/>
    </row>
    <row r="39" s="5" customFormat="true" ht="61.5" spans="1:17">
      <c r="A39" s="26">
        <v>34</v>
      </c>
      <c r="B39" s="24" t="s">
        <v>51</v>
      </c>
      <c r="C39" s="25">
        <v>8890</v>
      </c>
      <c r="D39" s="25">
        <v>43</v>
      </c>
      <c r="E39" s="25">
        <v>0</v>
      </c>
      <c r="F39" s="25">
        <f t="shared" si="0"/>
        <v>43</v>
      </c>
      <c r="G39" s="25">
        <v>760</v>
      </c>
      <c r="H39" s="25">
        <v>3.77</v>
      </c>
      <c r="I39" s="25">
        <v>0</v>
      </c>
      <c r="J39" s="25">
        <f t="shared" si="1"/>
        <v>3.77</v>
      </c>
      <c r="K39" s="25">
        <f t="shared" si="2"/>
        <v>46.77</v>
      </c>
      <c r="L39" s="25">
        <v>0</v>
      </c>
      <c r="M39" s="25">
        <v>0</v>
      </c>
      <c r="N39" s="25">
        <v>0</v>
      </c>
      <c r="O39" s="25">
        <f t="shared" si="3"/>
        <v>0</v>
      </c>
      <c r="P39" s="25">
        <f t="shared" si="4"/>
        <v>46.77</v>
      </c>
      <c r="Q39" s="44"/>
    </row>
    <row r="40" s="5" customFormat="true" ht="61.5" spans="1:17">
      <c r="A40" s="26">
        <v>35</v>
      </c>
      <c r="B40" s="24" t="s">
        <v>52</v>
      </c>
      <c r="C40" s="25">
        <v>45723.78</v>
      </c>
      <c r="D40" s="25">
        <v>187.37</v>
      </c>
      <c r="E40" s="25">
        <v>108.41</v>
      </c>
      <c r="F40" s="25">
        <f t="shared" si="0"/>
        <v>78.96</v>
      </c>
      <c r="G40" s="25">
        <v>1000</v>
      </c>
      <c r="H40" s="25">
        <v>4.93</v>
      </c>
      <c r="I40" s="25">
        <v>2.93</v>
      </c>
      <c r="J40" s="25">
        <f t="shared" si="1"/>
        <v>2</v>
      </c>
      <c r="K40" s="25">
        <f t="shared" si="2"/>
        <v>80.96</v>
      </c>
      <c r="L40" s="25">
        <v>2411.7</v>
      </c>
      <c r="M40" s="25">
        <v>4.72</v>
      </c>
      <c r="N40" s="25">
        <v>0</v>
      </c>
      <c r="O40" s="25">
        <f t="shared" si="3"/>
        <v>4.72</v>
      </c>
      <c r="P40" s="25">
        <f t="shared" si="4"/>
        <v>85.68</v>
      </c>
      <c r="Q40" s="44"/>
    </row>
    <row r="41" s="5" customFormat="true" ht="61.5" spans="1:17">
      <c r="A41" s="26">
        <v>36</v>
      </c>
      <c r="B41" s="24" t="s">
        <v>53</v>
      </c>
      <c r="C41" s="25">
        <v>3360</v>
      </c>
      <c r="D41" s="25">
        <v>16.6</v>
      </c>
      <c r="E41" s="25">
        <v>0.150000000000002</v>
      </c>
      <c r="F41" s="25">
        <f t="shared" si="0"/>
        <v>16.45</v>
      </c>
      <c r="G41" s="25">
        <v>0</v>
      </c>
      <c r="H41" s="25">
        <v>0</v>
      </c>
      <c r="I41" s="25">
        <v>0</v>
      </c>
      <c r="J41" s="25">
        <f t="shared" si="1"/>
        <v>0</v>
      </c>
      <c r="K41" s="25">
        <f t="shared" si="2"/>
        <v>16.45</v>
      </c>
      <c r="L41" s="25">
        <v>0</v>
      </c>
      <c r="M41" s="25">
        <v>0</v>
      </c>
      <c r="N41" s="25">
        <v>0</v>
      </c>
      <c r="O41" s="25">
        <f t="shared" si="3"/>
        <v>0</v>
      </c>
      <c r="P41" s="25">
        <f t="shared" si="4"/>
        <v>16.45</v>
      </c>
      <c r="Q41" s="44"/>
    </row>
    <row r="42" s="5" customFormat="true" ht="61.5" spans="1:17">
      <c r="A42" s="26">
        <v>37</v>
      </c>
      <c r="B42" s="24" t="s">
        <v>54</v>
      </c>
      <c r="C42" s="25">
        <v>13030</v>
      </c>
      <c r="D42" s="25">
        <v>64.87</v>
      </c>
      <c r="E42" s="25">
        <v>0</v>
      </c>
      <c r="F42" s="25">
        <f t="shared" si="0"/>
        <v>64.87</v>
      </c>
      <c r="G42" s="25">
        <v>8950</v>
      </c>
      <c r="H42" s="25">
        <v>44.34</v>
      </c>
      <c r="I42" s="25">
        <v>0</v>
      </c>
      <c r="J42" s="25">
        <f t="shared" si="1"/>
        <v>44.34</v>
      </c>
      <c r="K42" s="25">
        <f t="shared" si="2"/>
        <v>109.21</v>
      </c>
      <c r="L42" s="25">
        <v>14640</v>
      </c>
      <c r="M42" s="25">
        <v>29.28</v>
      </c>
      <c r="N42" s="25">
        <v>0</v>
      </c>
      <c r="O42" s="25">
        <f t="shared" si="3"/>
        <v>29.28</v>
      </c>
      <c r="P42" s="25">
        <f t="shared" si="4"/>
        <v>138.49</v>
      </c>
      <c r="Q42" s="44"/>
    </row>
    <row r="43" s="5" customFormat="true" ht="61.5" spans="1:17">
      <c r="A43" s="26">
        <v>38</v>
      </c>
      <c r="B43" s="24" t="s">
        <v>55</v>
      </c>
      <c r="C43" s="25">
        <v>2740</v>
      </c>
      <c r="D43" s="25">
        <v>13.7</v>
      </c>
      <c r="E43" s="25">
        <v>8.22</v>
      </c>
      <c r="F43" s="25">
        <f t="shared" si="0"/>
        <v>5.48</v>
      </c>
      <c r="G43" s="25">
        <v>0</v>
      </c>
      <c r="H43" s="25">
        <v>0</v>
      </c>
      <c r="I43" s="25">
        <v>0</v>
      </c>
      <c r="J43" s="25">
        <f t="shared" si="1"/>
        <v>0</v>
      </c>
      <c r="K43" s="25">
        <f t="shared" si="2"/>
        <v>5.48</v>
      </c>
      <c r="L43" s="25">
        <v>0</v>
      </c>
      <c r="M43" s="25">
        <v>0</v>
      </c>
      <c r="N43" s="25">
        <v>0</v>
      </c>
      <c r="O43" s="25">
        <f t="shared" si="3"/>
        <v>0</v>
      </c>
      <c r="P43" s="25">
        <f t="shared" si="4"/>
        <v>5.48</v>
      </c>
      <c r="Q43" s="44"/>
    </row>
    <row r="44" s="5" customFormat="true" ht="61.5" spans="1:17">
      <c r="A44" s="26">
        <v>39</v>
      </c>
      <c r="B44" s="24" t="s">
        <v>56</v>
      </c>
      <c r="C44" s="25">
        <v>498.7</v>
      </c>
      <c r="D44" s="25">
        <v>2.49</v>
      </c>
      <c r="E44" s="25">
        <v>0</v>
      </c>
      <c r="F44" s="25">
        <f t="shared" si="0"/>
        <v>2.49</v>
      </c>
      <c r="G44" s="25">
        <v>910</v>
      </c>
      <c r="H44" s="25">
        <v>4.54</v>
      </c>
      <c r="I44" s="25">
        <v>0</v>
      </c>
      <c r="J44" s="25">
        <f t="shared" si="1"/>
        <v>4.54</v>
      </c>
      <c r="K44" s="25">
        <f t="shared" si="2"/>
        <v>7.03</v>
      </c>
      <c r="L44" s="25">
        <v>0</v>
      </c>
      <c r="M44" s="25">
        <v>0</v>
      </c>
      <c r="N44" s="25">
        <v>0</v>
      </c>
      <c r="O44" s="25">
        <f t="shared" si="3"/>
        <v>0</v>
      </c>
      <c r="P44" s="25">
        <f t="shared" si="4"/>
        <v>7.03</v>
      </c>
      <c r="Q44" s="44"/>
    </row>
    <row r="45" s="5" customFormat="true" ht="61.5" spans="1:17">
      <c r="A45" s="26">
        <v>40</v>
      </c>
      <c r="B45" s="24" t="s">
        <v>57</v>
      </c>
      <c r="C45" s="25">
        <v>3390</v>
      </c>
      <c r="D45" s="25">
        <v>13.78</v>
      </c>
      <c r="E45" s="25">
        <v>0</v>
      </c>
      <c r="F45" s="25">
        <f t="shared" si="0"/>
        <v>13.78</v>
      </c>
      <c r="G45" s="25">
        <v>1400</v>
      </c>
      <c r="H45" s="25">
        <v>7</v>
      </c>
      <c r="I45" s="25">
        <v>0</v>
      </c>
      <c r="J45" s="25">
        <f t="shared" si="1"/>
        <v>7</v>
      </c>
      <c r="K45" s="25">
        <f t="shared" si="2"/>
        <v>20.78</v>
      </c>
      <c r="L45" s="25">
        <v>0</v>
      </c>
      <c r="M45" s="25">
        <v>0</v>
      </c>
      <c r="N45" s="25">
        <v>0</v>
      </c>
      <c r="O45" s="25">
        <f t="shared" si="3"/>
        <v>0</v>
      </c>
      <c r="P45" s="25">
        <f t="shared" si="4"/>
        <v>20.78</v>
      </c>
      <c r="Q45" s="44"/>
    </row>
    <row r="46" s="5" customFormat="true" ht="61.5" spans="1:17">
      <c r="A46" s="23">
        <v>41</v>
      </c>
      <c r="B46" s="24" t="s">
        <v>58</v>
      </c>
      <c r="C46" s="25">
        <v>0</v>
      </c>
      <c r="D46" s="25">
        <v>0</v>
      </c>
      <c r="E46" s="25">
        <v>0</v>
      </c>
      <c r="F46" s="25">
        <f t="shared" si="0"/>
        <v>0</v>
      </c>
      <c r="G46" s="25">
        <v>0</v>
      </c>
      <c r="H46" s="25">
        <v>0</v>
      </c>
      <c r="I46" s="25">
        <v>0</v>
      </c>
      <c r="J46" s="25">
        <f t="shared" si="1"/>
        <v>0</v>
      </c>
      <c r="K46" s="25">
        <f t="shared" si="2"/>
        <v>0</v>
      </c>
      <c r="L46" s="25">
        <v>43709.11</v>
      </c>
      <c r="M46" s="25">
        <v>86.93</v>
      </c>
      <c r="N46" s="25">
        <v>0</v>
      </c>
      <c r="O46" s="25">
        <f t="shared" si="3"/>
        <v>86.93</v>
      </c>
      <c r="P46" s="25">
        <f t="shared" si="4"/>
        <v>86.93</v>
      </c>
      <c r="Q46" s="44"/>
    </row>
    <row r="47" s="5" customFormat="true" ht="61.5" spans="1:17">
      <c r="A47" s="26">
        <v>42</v>
      </c>
      <c r="B47" s="24" t="s">
        <v>59</v>
      </c>
      <c r="C47" s="25">
        <v>1900</v>
      </c>
      <c r="D47" s="25">
        <v>9.49</v>
      </c>
      <c r="E47" s="25">
        <v>0</v>
      </c>
      <c r="F47" s="25">
        <f t="shared" si="0"/>
        <v>9.49</v>
      </c>
      <c r="G47" s="25">
        <v>0</v>
      </c>
      <c r="H47" s="25">
        <v>0</v>
      </c>
      <c r="I47" s="25">
        <v>0</v>
      </c>
      <c r="J47" s="25">
        <f t="shared" si="1"/>
        <v>0</v>
      </c>
      <c r="K47" s="25">
        <f t="shared" si="2"/>
        <v>9.49</v>
      </c>
      <c r="L47" s="25">
        <v>0</v>
      </c>
      <c r="M47" s="25">
        <v>0</v>
      </c>
      <c r="N47" s="25">
        <v>0</v>
      </c>
      <c r="O47" s="25">
        <f t="shared" si="3"/>
        <v>0</v>
      </c>
      <c r="P47" s="25">
        <f t="shared" si="4"/>
        <v>9.49</v>
      </c>
      <c r="Q47" s="44"/>
    </row>
    <row r="48" s="5" customFormat="true" ht="61.5" spans="1:17">
      <c r="A48" s="26">
        <v>43</v>
      </c>
      <c r="B48" s="24" t="s">
        <v>60</v>
      </c>
      <c r="C48" s="25">
        <v>9214</v>
      </c>
      <c r="D48" s="25">
        <v>43.56</v>
      </c>
      <c r="E48" s="25">
        <v>4.15</v>
      </c>
      <c r="F48" s="25">
        <f t="shared" si="0"/>
        <v>39.41</v>
      </c>
      <c r="G48" s="25">
        <v>0</v>
      </c>
      <c r="H48" s="25">
        <v>0</v>
      </c>
      <c r="I48" s="25">
        <v>0</v>
      </c>
      <c r="J48" s="25">
        <f t="shared" si="1"/>
        <v>0</v>
      </c>
      <c r="K48" s="25">
        <f t="shared" si="2"/>
        <v>39.41</v>
      </c>
      <c r="L48" s="25">
        <v>505</v>
      </c>
      <c r="M48" s="25">
        <v>1.01</v>
      </c>
      <c r="N48" s="25">
        <v>0</v>
      </c>
      <c r="O48" s="25">
        <f t="shared" si="3"/>
        <v>1.01</v>
      </c>
      <c r="P48" s="25">
        <f t="shared" si="4"/>
        <v>40.42</v>
      </c>
      <c r="Q48" s="44"/>
    </row>
    <row r="49" s="5" customFormat="true" ht="61.5" spans="1:17">
      <c r="A49" s="26">
        <v>44</v>
      </c>
      <c r="B49" s="24" t="s">
        <v>61</v>
      </c>
      <c r="C49" s="25">
        <v>6787.99</v>
      </c>
      <c r="D49" s="25">
        <v>33.81</v>
      </c>
      <c r="E49" s="25">
        <v>0</v>
      </c>
      <c r="F49" s="25">
        <f t="shared" si="0"/>
        <v>33.81</v>
      </c>
      <c r="G49" s="25">
        <v>0</v>
      </c>
      <c r="H49" s="25">
        <v>0</v>
      </c>
      <c r="I49" s="25">
        <v>0</v>
      </c>
      <c r="J49" s="25">
        <f t="shared" si="1"/>
        <v>0</v>
      </c>
      <c r="K49" s="25">
        <f t="shared" si="2"/>
        <v>33.81</v>
      </c>
      <c r="L49" s="25">
        <v>0</v>
      </c>
      <c r="M49" s="25">
        <v>0</v>
      </c>
      <c r="N49" s="25">
        <v>0</v>
      </c>
      <c r="O49" s="25">
        <f t="shared" si="3"/>
        <v>0</v>
      </c>
      <c r="P49" s="25">
        <f t="shared" si="4"/>
        <v>33.81</v>
      </c>
      <c r="Q49" s="44"/>
    </row>
    <row r="50" s="5" customFormat="true" ht="61.5" spans="1:17">
      <c r="A50" s="26">
        <v>45</v>
      </c>
      <c r="B50" s="24" t="s">
        <v>62</v>
      </c>
      <c r="C50" s="25">
        <v>2455.4</v>
      </c>
      <c r="D50" s="25">
        <v>7.16</v>
      </c>
      <c r="E50" s="25">
        <v>0</v>
      </c>
      <c r="F50" s="25">
        <f t="shared" si="0"/>
        <v>7.16</v>
      </c>
      <c r="G50" s="25">
        <v>0</v>
      </c>
      <c r="H50" s="25">
        <v>0</v>
      </c>
      <c r="I50" s="25">
        <v>0</v>
      </c>
      <c r="J50" s="25">
        <f t="shared" si="1"/>
        <v>0</v>
      </c>
      <c r="K50" s="25">
        <f t="shared" si="2"/>
        <v>7.16</v>
      </c>
      <c r="L50" s="25">
        <v>0</v>
      </c>
      <c r="M50" s="25">
        <v>0</v>
      </c>
      <c r="N50" s="25">
        <v>0</v>
      </c>
      <c r="O50" s="25">
        <f t="shared" si="3"/>
        <v>0</v>
      </c>
      <c r="P50" s="25">
        <f t="shared" si="4"/>
        <v>7.16</v>
      </c>
      <c r="Q50" s="44"/>
    </row>
    <row r="51" s="5" customFormat="true" ht="61.5" spans="1:17">
      <c r="A51" s="26">
        <v>46</v>
      </c>
      <c r="B51" s="27" t="s">
        <v>63</v>
      </c>
      <c r="C51" s="25">
        <v>1695</v>
      </c>
      <c r="D51" s="25">
        <v>8.45</v>
      </c>
      <c r="E51" s="25">
        <v>0</v>
      </c>
      <c r="F51" s="25">
        <f t="shared" si="0"/>
        <v>8.45</v>
      </c>
      <c r="G51" s="25">
        <v>0</v>
      </c>
      <c r="H51" s="25">
        <v>0</v>
      </c>
      <c r="I51" s="25">
        <v>0</v>
      </c>
      <c r="J51" s="25">
        <f t="shared" si="1"/>
        <v>0</v>
      </c>
      <c r="K51" s="25">
        <f t="shared" si="2"/>
        <v>8.45</v>
      </c>
      <c r="L51" s="25">
        <v>0</v>
      </c>
      <c r="M51" s="25">
        <v>0</v>
      </c>
      <c r="N51" s="25">
        <v>0</v>
      </c>
      <c r="O51" s="25">
        <f t="shared" si="3"/>
        <v>0</v>
      </c>
      <c r="P51" s="25">
        <f t="shared" si="4"/>
        <v>8.45</v>
      </c>
      <c r="Q51" s="44"/>
    </row>
    <row r="52" s="6" customFormat="true" ht="61.5" spans="1:17">
      <c r="A52" s="28" t="s">
        <v>64</v>
      </c>
      <c r="B52" s="29"/>
      <c r="C52" s="25">
        <f t="shared" ref="C52:P52" si="5">SUM(C6:C51)</f>
        <v>668081.51</v>
      </c>
      <c r="D52" s="25">
        <f t="shared" si="5"/>
        <v>3037.73</v>
      </c>
      <c r="E52" s="25">
        <f t="shared" si="5"/>
        <v>671.462143</v>
      </c>
      <c r="F52" s="25">
        <f t="shared" si="5"/>
        <v>2366.267857</v>
      </c>
      <c r="G52" s="25">
        <f t="shared" si="5"/>
        <v>113711.99</v>
      </c>
      <c r="H52" s="25">
        <f t="shared" si="5"/>
        <v>513.74</v>
      </c>
      <c r="I52" s="25">
        <f t="shared" si="5"/>
        <v>24.14</v>
      </c>
      <c r="J52" s="25">
        <f t="shared" si="5"/>
        <v>489.6</v>
      </c>
      <c r="K52" s="25">
        <f t="shared" si="5"/>
        <v>2855.867857</v>
      </c>
      <c r="L52" s="25">
        <f t="shared" si="5"/>
        <v>212021.11</v>
      </c>
      <c r="M52" s="25">
        <f t="shared" si="5"/>
        <v>265.88</v>
      </c>
      <c r="N52" s="25">
        <f t="shared" si="5"/>
        <v>0</v>
      </c>
      <c r="O52" s="25">
        <f t="shared" si="5"/>
        <v>265.88</v>
      </c>
      <c r="P52" s="25">
        <f t="shared" si="5"/>
        <v>3121.747857</v>
      </c>
      <c r="Q52" s="44"/>
    </row>
    <row r="53" s="5" customFormat="true" ht="57" customHeight="true" spans="1:17">
      <c r="A53" s="30" t="s">
        <v>65</v>
      </c>
      <c r="B53" s="31"/>
      <c r="C53" s="30"/>
      <c r="D53" s="30"/>
      <c r="E53" s="30"/>
      <c r="F53" s="30"/>
      <c r="G53" s="30"/>
      <c r="H53" s="30"/>
      <c r="I53" s="30"/>
      <c r="J53" s="30"/>
      <c r="K53" s="31"/>
      <c r="L53" s="30"/>
      <c r="M53" s="30"/>
      <c r="N53" s="30"/>
      <c r="O53" s="30"/>
      <c r="P53" s="43"/>
      <c r="Q53" s="48"/>
    </row>
    <row r="54" s="7" customFormat="true" ht="46.5" spans="1:16">
      <c r="A54" s="32"/>
      <c r="B54" s="33"/>
      <c r="F54" s="37"/>
      <c r="J54" s="37"/>
      <c r="K54" s="39"/>
      <c r="O54" s="37"/>
      <c r="P54" s="37"/>
    </row>
    <row r="55" s="7" customFormat="true" ht="46.5" spans="1:16">
      <c r="A55" s="32"/>
      <c r="B55" s="33"/>
      <c r="F55" s="37"/>
      <c r="J55" s="37"/>
      <c r="K55" s="39"/>
      <c r="O55" s="37"/>
      <c r="P55" s="37"/>
    </row>
    <row r="56" s="7" customFormat="true" ht="46.5" spans="1:16">
      <c r="A56" s="34"/>
      <c r="B56" s="35"/>
      <c r="F56" s="37"/>
      <c r="J56" s="37"/>
      <c r="K56" s="39"/>
      <c r="O56" s="37"/>
      <c r="P56" s="37"/>
    </row>
    <row r="57" s="7" customFormat="true" ht="46.5" spans="1:16">
      <c r="A57" s="34"/>
      <c r="B57" s="35"/>
      <c r="F57" s="37"/>
      <c r="J57" s="37"/>
      <c r="K57" s="39"/>
      <c r="O57" s="37"/>
      <c r="P57" s="37"/>
    </row>
  </sheetData>
  <autoFilter ref="A1:Q57">
    <extLst/>
  </autoFilter>
  <mergeCells count="11">
    <mergeCell ref="A2:Q2"/>
    <mergeCell ref="C4:F4"/>
    <mergeCell ref="G4:J4"/>
    <mergeCell ref="L4:O4"/>
    <mergeCell ref="A52:B52"/>
    <mergeCell ref="A53:O53"/>
    <mergeCell ref="A4:A5"/>
    <mergeCell ref="B4:B5"/>
    <mergeCell ref="K4:K5"/>
    <mergeCell ref="P4:P5"/>
    <mergeCell ref="Q4:Q5"/>
  </mergeCells>
  <printOptions horizontalCentered="true" verticalCentered="true"/>
  <pageMargins left="0.118055555555556" right="0.156944444444444" top="0.236111111111111" bottom="0.393055555555556" header="0.156944444444444" footer="0.393055555555556"/>
  <pageSetup paperSize="9" scale="1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核减数据汇总表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2025-06-08T01:18:00Z</dcterms:created>
  <dcterms:modified xsi:type="dcterms:W3CDTF">2025-07-30T08:25:28Z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A30B23968CE445D0A2FE89578A21571D_13</vt:lpwstr>
  </property>
  <property fmtid="{D5CDD505-2E9C-101B-9397-08002B2CF9AE}" pid="3" name="KSOProductBuildVer">
    <vt:lpwstr>2052-11.8.2.10337</vt:lpwstr>
  </property>
</Properties>
</file>