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2"/>
  </bookViews>
  <sheets>
    <sheet name="打印版" sheetId="6" r:id="rId1"/>
    <sheet name="再担保费" sheetId="5" r:id="rId2"/>
  </sheets>
  <definedNames>
    <definedName name="_xlnm._FilterDatabase" localSheetId="1" hidden="1">再担保费!$A$4:$T$63</definedName>
    <definedName name="_xlnm.Print_Titles" localSheetId="1">再担保费!$3:$4</definedName>
    <definedName name="_xlnm.Print_Area" localSheetId="0">打印版!$A$2:$O$63</definedName>
    <definedName name="_xlnm.Print_Titles" localSheetId="0">打印版!$4:$5</definedName>
  </definedNames>
  <calcPr calcId="144525"/>
</workbook>
</file>

<file path=xl/sharedStrings.xml><?xml version="1.0" encoding="utf-8"?>
<sst xmlns="http://schemas.openxmlformats.org/spreadsheetml/2006/main" count="151" uniqueCount="73">
  <si>
    <t>附件4</t>
  </si>
  <si>
    <t xml:space="preserve">2022年1-4月再担保费补贴汇总表                                                                        </t>
  </si>
  <si>
    <t>序号</t>
  </si>
  <si>
    <t xml:space="preserve">  机 构</t>
  </si>
  <si>
    <t>常规业务(含地方版“见贷即保”业务)</t>
  </si>
  <si>
    <t>拟申报减免再担保费合计
（万元）</t>
  </si>
  <si>
    <t>审定申报减免再担保费合计
（万元）</t>
  </si>
  <si>
    <t>审计调整补贴合计（万元）</t>
  </si>
  <si>
    <t>500万元（含）以下累计金额（万元）</t>
  </si>
  <si>
    <t>审定500万元（含）以下累计金额（万元）</t>
  </si>
  <si>
    <t>调整金额</t>
  </si>
  <si>
    <t>减免再担保费（万元）</t>
  </si>
  <si>
    <t>审定减免再担保费（万元）</t>
  </si>
  <si>
    <t>500万元-1000万元累计金额（万元）</t>
  </si>
  <si>
    <t>审定500万元-1000万元累计金额（万元）</t>
  </si>
  <si>
    <t>湖南省中小企业融资担保有限公司</t>
  </si>
  <si>
    <t>常德财鑫融资担保有限公司</t>
  </si>
  <si>
    <t>常德财科融资担保有限公司</t>
  </si>
  <si>
    <t>岳阳市融资担保有限责任公司</t>
  </si>
  <si>
    <t>岳阳市小微融资担保有限责任公司</t>
  </si>
  <si>
    <t>湘潭企业融资担保有限公司</t>
  </si>
  <si>
    <t>湘潭中小微融资担保有限公司</t>
  </si>
  <si>
    <t>娄底市兴娄融资担保有限公司</t>
  </si>
  <si>
    <t>永州市潇湘融资担保有限公司</t>
  </si>
  <si>
    <t>益阳市融资担保有限责任公司</t>
  </si>
  <si>
    <t>邵阳市中小企业融资担保有限责任公司</t>
  </si>
  <si>
    <t>邵东市鼎成融资担保有限公司</t>
  </si>
  <si>
    <t>张家界市中小企业融资担保有限公司</t>
  </si>
  <si>
    <t>张家界市融资担保集团有限公司</t>
  </si>
  <si>
    <t>张家界经济发展融资担保有限公司</t>
  </si>
  <si>
    <t>株洲高科火炬融资担保有限公司</t>
  </si>
  <si>
    <t>长沙市望财融资担保有限公司</t>
  </si>
  <si>
    <t>湖南德诚融资担保有限公司</t>
  </si>
  <si>
    <t>浏阳市中小企业融资担保有限公司</t>
  </si>
  <si>
    <t>湖南金信融资担保有限责任公司</t>
  </si>
  <si>
    <t>浏阳市财信融资担保有限公司</t>
  </si>
  <si>
    <t>湖南大农融资担保有限公司</t>
  </si>
  <si>
    <t>湖南省文化旅游融资担保有限公司</t>
  </si>
  <si>
    <t>常德市善德融资担保有限公司</t>
  </si>
  <si>
    <t>祁阳市融资担保有限公司</t>
  </si>
  <si>
    <t>株洲丰叶融资担保有限责任公司</t>
  </si>
  <si>
    <t>衡阳市融资担保集团有限公司</t>
  </si>
  <si>
    <t>岳阳县中小企业融资担保有限公司</t>
  </si>
  <si>
    <t>湖南金玉融资担保有限公司</t>
  </si>
  <si>
    <t>桃源县惠民中小企业融资担保有限公司</t>
  </si>
  <si>
    <t>岳阳市融创融资担保有限公司</t>
  </si>
  <si>
    <t>耒阳市互惠投融资担保有限公司</t>
  </si>
  <si>
    <t>长沙经济开发区融资担保有限公司</t>
  </si>
  <si>
    <t>湘潭县莲乡融资担保有限公司</t>
  </si>
  <si>
    <t>长沙市长财融资担保有限公司</t>
  </si>
  <si>
    <t>长沙星城中小企业融资担保有限公司</t>
  </si>
  <si>
    <t>湖南众诺融资担保有限公司</t>
  </si>
  <si>
    <t>株洲市融资担保有限公司</t>
  </si>
  <si>
    <t>湖南联保融资担保集团有限公司</t>
  </si>
  <si>
    <t>宁远县中小微企业融资担保有限公司</t>
  </si>
  <si>
    <t>花垣县十八洞融资担保有限责任公司</t>
  </si>
  <si>
    <t>隆回县中小企业融资担保有限责任公司</t>
  </si>
  <si>
    <t>湖南省国信财富融资担保有限责任公司</t>
  </si>
  <si>
    <t>常德美源融资担保有限责任公司</t>
  </si>
  <si>
    <t>长沙市中水融资担保有限公司</t>
  </si>
  <si>
    <t>郴州市中小企业融资担保有限公司</t>
  </si>
  <si>
    <t>湖南省麓谷中小企业融资担保有限公司</t>
  </si>
  <si>
    <t>湖南常宁裕通融资担保有限公司</t>
  </si>
  <si>
    <t>瀚华融资担保股份有限公司湖南分公司</t>
  </si>
  <si>
    <t>怀化市财信融资担保有限责任公司</t>
  </si>
  <si>
    <t>蓝山县财信融资担保有限公司</t>
  </si>
  <si>
    <t>邵阳云山融资担保有限责任公司</t>
  </si>
  <si>
    <t>嘉禾嘉盛融资担保有限责任公司</t>
  </si>
  <si>
    <t>湘西融资担保有限责任公司</t>
  </si>
  <si>
    <t>永州市小微融资担保有限责任公司</t>
  </si>
  <si>
    <t>汨罗诚晟融资担保有限公司</t>
  </si>
  <si>
    <t>邵阳县中小企业融资担保有限责任公司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</si>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</sst>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6"/>
      <color rgb="FF000000"/>
      <name val="黑体"/>
      <charset val="134"/>
    </font>
    <font>
      <b/>
      <sz val="20"/>
      <color theme="1"/>
      <name val="仿宋"/>
      <charset val="134"/>
    </font>
    <font>
      <sz val="20"/>
      <name val="黑体"/>
      <charset val="134"/>
    </font>
    <font>
      <sz val="18"/>
      <name val="仿宋"/>
      <charset val="134"/>
    </font>
    <font>
      <b/>
      <sz val="16"/>
      <name val="仿宋"/>
      <charset val="134"/>
    </font>
    <font>
      <b/>
      <sz val="18"/>
      <name val="仿宋"/>
      <charset val="134"/>
    </font>
    <font>
      <sz val="2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20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 applyAlignment="1"/>
    <xf numFmtId="177" fontId="0" fillId="0" borderId="0" xfId="0" applyNumberFormat="1" applyFill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/>
    <xf numFmtId="176" fontId="3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77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176" fontId="0" fillId="0" borderId="0" xfId="0" applyNumberForma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/>
    <xf numFmtId="176" fontId="11" fillId="0" borderId="0" xfId="0" applyNumberFormat="1" applyFont="1" applyFill="1" applyBorder="1" applyAlignment="1"/>
    <xf numFmtId="176" fontId="12" fillId="0" borderId="0" xfId="0" applyNumberFormat="1" applyFont="1" applyFill="1" applyBorder="1" applyAlignment="1"/>
    <xf numFmtId="0" fontId="0" fillId="0" borderId="0" xfId="0" applyFill="1" applyBorder="1" applyAlignment="1"/>
    <xf numFmtId="0" fontId="13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"/>
  <sheetViews>
    <sheetView tabSelected="1" view="pageBreakPreview" zoomScale="60" zoomScaleNormal="100" workbookViewId="0">
      <pane ySplit="5" topLeftCell="A6" activePane="bottomLeft" state="frozen"/>
      <selection/>
      <selection pane="bottomLeft" activeCell="I15" sqref="B15:I15"/>
    </sheetView>
  </sheetViews>
  <sheetFormatPr defaultColWidth="8.87387387387387" defaultRowHeight="14.1"/>
  <cols>
    <col min="1" max="1" width="8.72072072072072" style="1" customWidth="1"/>
    <col min="2" max="2" width="66.6666666666667" style="3" customWidth="1"/>
    <col min="3" max="3" width="27.4594594594595" style="1" hidden="1" customWidth="1"/>
    <col min="4" max="4" width="28" style="1" customWidth="1"/>
    <col min="5" max="5" width="13.6216216216216" style="1" hidden="1" customWidth="1"/>
    <col min="6" max="6" width="23.5405405405405" style="1" hidden="1" customWidth="1"/>
    <col min="7" max="7" width="23.5405405405405" style="4" customWidth="1"/>
    <col min="8" max="8" width="25.4594594594595" style="1" hidden="1" customWidth="1"/>
    <col min="9" max="9" width="31.4684684684685" style="1" customWidth="1"/>
    <col min="10" max="10" width="16.0900900900901" style="1" hidden="1" customWidth="1"/>
    <col min="11" max="11" width="22.8738738738739" style="1" hidden="1" customWidth="1"/>
    <col min="12" max="12" width="26.5045045045045" style="1" customWidth="1"/>
    <col min="13" max="13" width="29" style="1" hidden="1" customWidth="1"/>
    <col min="14" max="14" width="25.0900900900901" style="1" customWidth="1"/>
    <col min="15" max="15" width="17.8198198198198" style="2" customWidth="1"/>
    <col min="16" max="16384" width="8.87387387387387" style="1"/>
  </cols>
  <sheetData>
    <row r="1" ht="40" customHeight="1" spans="1:16384">
      <c r="A1" s="26"/>
      <c r="B1" s="27"/>
      <c r="C1" s="28"/>
      <c r="D1" s="29"/>
      <c r="E1" s="28"/>
      <c r="F1" s="30"/>
      <c r="G1" s="30"/>
      <c r="H1" s="28"/>
      <c r="I1" s="29"/>
      <c r="J1" s="28"/>
      <c r="K1" s="30"/>
      <c r="L1" s="30"/>
      <c r="M1" s="44"/>
      <c r="N1" s="45"/>
      <c r="O1" s="44"/>
      <c r="P1" s="46"/>
      <c r="Q1" s="48"/>
      <c r="R1" s="48"/>
      <c r="S1" s="49"/>
      <c r="T1" s="50"/>
      <c r="U1" s="50"/>
      <c r="V1" s="51"/>
      <c r="W1" s="51"/>
      <c r="X1" s="51"/>
      <c r="Y1" s="52"/>
      <c r="Z1" s="52"/>
      <c r="AA1" s="52"/>
      <c r="AB1" s="52"/>
      <c r="AC1" s="52"/>
      <c r="AD1" s="52"/>
      <c r="AE1" s="52"/>
      <c r="AF1" s="52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  <c r="WXM1" s="51"/>
      <c r="WXN1" s="51"/>
      <c r="WXO1" s="51"/>
      <c r="WXP1" s="51"/>
      <c r="WXQ1" s="51"/>
      <c r="WXR1" s="51"/>
      <c r="WXS1" s="51"/>
      <c r="WXT1" s="51"/>
      <c r="WXU1" s="51"/>
      <c r="WXV1" s="51"/>
      <c r="WXW1" s="51"/>
      <c r="WXX1" s="51"/>
      <c r="WXY1" s="51"/>
      <c r="WXZ1" s="51"/>
      <c r="WYA1" s="51"/>
      <c r="WYB1" s="51"/>
      <c r="WYC1" s="51"/>
      <c r="WYD1" s="51"/>
      <c r="WYE1" s="51"/>
      <c r="WYF1" s="51"/>
      <c r="WYG1" s="51"/>
      <c r="WYH1" s="51"/>
      <c r="WYI1" s="51"/>
      <c r="WYJ1" s="51"/>
      <c r="WYK1" s="51"/>
      <c r="WYL1" s="51"/>
      <c r="WYM1" s="51"/>
      <c r="WYN1" s="51"/>
      <c r="WYO1" s="51"/>
      <c r="WYP1" s="51"/>
      <c r="WYQ1" s="51"/>
      <c r="WYR1" s="51"/>
      <c r="WYS1" s="51"/>
      <c r="WYT1" s="51"/>
      <c r="WYU1" s="51"/>
      <c r="WYV1" s="51"/>
      <c r="WYW1" s="51"/>
      <c r="WYX1" s="51"/>
      <c r="WYY1" s="51"/>
      <c r="WYZ1" s="51"/>
      <c r="WZA1" s="51"/>
      <c r="WZB1" s="51"/>
      <c r="WZC1" s="51"/>
      <c r="WZD1" s="51"/>
      <c r="WZE1" s="51"/>
      <c r="WZF1" s="51"/>
      <c r="WZG1" s="51"/>
      <c r="WZH1" s="51"/>
      <c r="WZI1" s="51"/>
      <c r="WZJ1" s="51"/>
      <c r="WZK1" s="51"/>
      <c r="WZL1" s="51"/>
      <c r="WZM1" s="51"/>
      <c r="WZN1" s="51"/>
      <c r="WZO1" s="51"/>
      <c r="WZP1" s="51"/>
      <c r="WZQ1" s="51"/>
      <c r="WZR1" s="51"/>
      <c r="WZS1" s="51"/>
      <c r="WZT1" s="51"/>
      <c r="WZU1" s="51"/>
      <c r="WZV1" s="51"/>
      <c r="WZW1" s="51"/>
      <c r="WZX1" s="51"/>
      <c r="WZY1" s="51"/>
      <c r="WZZ1" s="51"/>
      <c r="XAA1" s="51"/>
      <c r="XAB1" s="51"/>
      <c r="XAC1" s="51"/>
      <c r="XAD1" s="51"/>
      <c r="XAE1" s="51"/>
      <c r="XAF1" s="51"/>
      <c r="XAG1" s="51"/>
      <c r="XAH1" s="51"/>
      <c r="XAI1" s="51"/>
      <c r="XAJ1" s="51"/>
      <c r="XAK1" s="51"/>
      <c r="XAL1" s="51"/>
      <c r="XAM1" s="51"/>
      <c r="XAN1" s="51"/>
      <c r="XAO1" s="51"/>
      <c r="XAP1" s="51"/>
      <c r="XAQ1" s="51"/>
      <c r="XAR1" s="51"/>
      <c r="XAS1" s="51"/>
      <c r="XAT1" s="51"/>
      <c r="XAU1" s="51"/>
      <c r="XAV1" s="51"/>
      <c r="XAW1" s="51"/>
      <c r="XAX1" s="51"/>
      <c r="XAY1" s="51"/>
      <c r="XAZ1" s="51"/>
      <c r="XBA1" s="51"/>
      <c r="XBB1" s="51"/>
      <c r="XBC1" s="51"/>
      <c r="XBD1" s="51"/>
      <c r="XBE1" s="51"/>
      <c r="XBF1" s="51"/>
      <c r="XBG1" s="51"/>
      <c r="XBH1" s="51"/>
      <c r="XBI1" s="51"/>
      <c r="XBJ1" s="51"/>
      <c r="XBK1" s="51"/>
      <c r="XBL1" s="51"/>
      <c r="XBM1" s="51"/>
      <c r="XBN1" s="51"/>
      <c r="XBO1" s="51"/>
      <c r="XBP1" s="51"/>
      <c r="XBQ1" s="51"/>
      <c r="XBR1" s="51"/>
      <c r="XBS1" s="51"/>
      <c r="XBT1" s="51"/>
      <c r="XBU1" s="51"/>
      <c r="XBV1" s="51"/>
      <c r="XBW1" s="51"/>
      <c r="XBX1" s="51"/>
      <c r="XBY1" s="51"/>
      <c r="XBZ1" s="51"/>
      <c r="XCA1" s="51"/>
      <c r="XCB1" s="51"/>
      <c r="XCC1" s="51"/>
      <c r="XCD1" s="51"/>
      <c r="XCE1" s="51"/>
      <c r="XCF1" s="51"/>
      <c r="XCG1" s="51"/>
      <c r="XCH1" s="51"/>
      <c r="XCI1" s="51"/>
      <c r="XCJ1" s="51"/>
      <c r="XCK1" s="51"/>
      <c r="XCL1" s="51"/>
      <c r="XCM1" s="51"/>
      <c r="XCN1" s="51"/>
      <c r="XCO1" s="51"/>
      <c r="XCP1" s="51"/>
      <c r="XCQ1" s="51"/>
      <c r="XCR1" s="51"/>
      <c r="XCS1" s="51"/>
      <c r="XCT1" s="51"/>
      <c r="XCU1" s="51"/>
      <c r="XCV1" s="51"/>
      <c r="XCW1" s="51"/>
      <c r="XCX1" s="51"/>
      <c r="XCY1" s="51"/>
      <c r="XCZ1" s="51"/>
      <c r="XDA1" s="51"/>
      <c r="XDB1" s="51"/>
      <c r="XDC1" s="51"/>
      <c r="XDD1" s="51"/>
      <c r="XDE1" s="51"/>
      <c r="XDF1" s="51"/>
      <c r="XDG1" s="51"/>
      <c r="XDH1" s="51"/>
      <c r="XDI1" s="51"/>
      <c r="XDJ1" s="51"/>
      <c r="XDK1" s="51"/>
      <c r="XDL1" s="51"/>
      <c r="XDM1" s="51"/>
      <c r="XDN1" s="51"/>
      <c r="XDO1" s="51"/>
      <c r="XDP1" s="51"/>
      <c r="XDQ1" s="51"/>
      <c r="XDR1" s="51"/>
      <c r="XDS1" s="51"/>
      <c r="XDT1" s="51"/>
      <c r="XDU1" s="51"/>
      <c r="XDV1" s="51"/>
      <c r="XDW1" s="51"/>
      <c r="XDX1" s="51"/>
      <c r="XDY1" s="51"/>
      <c r="XDZ1" s="51"/>
      <c r="XEA1" s="51"/>
      <c r="XEB1" s="51"/>
      <c r="XEC1" s="51"/>
      <c r="XED1" s="51"/>
      <c r="XEE1" s="51"/>
      <c r="XEF1" s="51"/>
      <c r="XEG1" s="51"/>
      <c r="XEH1" s="51"/>
      <c r="XEI1" s="51"/>
      <c r="XEJ1" s="51"/>
      <c r="XEK1" s="51"/>
      <c r="XEL1" s="51"/>
      <c r="XEM1" s="51"/>
      <c r="XEN1" s="51"/>
      <c r="XEO1" s="51"/>
      <c r="XEP1" s="51"/>
      <c r="XEQ1" s="51"/>
      <c r="XER1" s="51"/>
      <c r="XES1" s="51"/>
      <c r="XET1" s="51"/>
      <c r="XEU1" s="51"/>
      <c r="XEV1" s="51"/>
      <c r="XEW1" s="51"/>
      <c r="XEX1" s="51"/>
      <c r="XEY1" s="51"/>
      <c r="XEZ1" s="51"/>
      <c r="XFA1" s="51"/>
      <c r="XFB1" s="51"/>
      <c r="XFC1" s="51"/>
      <c r="XFD1" s="51"/>
    </row>
    <row r="2" s="1" customFormat="1" ht="41" customHeight="1" spans="1:15">
      <c r="A2" s="31" t="s">
        <v>0</v>
      </c>
      <c r="B2" s="3"/>
      <c r="G2" s="4"/>
      <c r="O2" s="2"/>
    </row>
    <row r="3" s="1" customFormat="1" ht="65" customHeight="1" spans="1: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="1" customFormat="1" ht="45" customHeight="1" spans="1:15">
      <c r="A4" s="7" t="s">
        <v>2</v>
      </c>
      <c r="B4" s="7" t="s">
        <v>3</v>
      </c>
      <c r="C4" s="7" t="s">
        <v>4</v>
      </c>
      <c r="D4" s="7"/>
      <c r="E4" s="7"/>
      <c r="F4" s="7"/>
      <c r="G4" s="8"/>
      <c r="H4" s="7"/>
      <c r="I4" s="7"/>
      <c r="J4" s="7"/>
      <c r="K4" s="7"/>
      <c r="L4" s="7"/>
      <c r="M4" s="9" t="s">
        <v>5</v>
      </c>
      <c r="N4" s="9" t="s">
        <v>6</v>
      </c>
      <c r="O4" s="22" t="s">
        <v>7</v>
      </c>
    </row>
    <row r="5" s="1" customFormat="1" ht="82" customHeight="1" spans="1:15">
      <c r="A5" s="7"/>
      <c r="B5" s="7"/>
      <c r="C5" s="9" t="s">
        <v>8</v>
      </c>
      <c r="D5" s="9" t="s">
        <v>9</v>
      </c>
      <c r="E5" s="9" t="s">
        <v>10</v>
      </c>
      <c r="F5" s="9" t="s">
        <v>11</v>
      </c>
      <c r="G5" s="33" t="s">
        <v>12</v>
      </c>
      <c r="H5" s="9" t="s">
        <v>13</v>
      </c>
      <c r="I5" s="9" t="s">
        <v>14</v>
      </c>
      <c r="J5" s="9" t="s">
        <v>10</v>
      </c>
      <c r="K5" s="9" t="s">
        <v>11</v>
      </c>
      <c r="L5" s="47" t="s">
        <v>12</v>
      </c>
      <c r="M5" s="9"/>
      <c r="N5" s="9"/>
      <c r="O5" s="22"/>
    </row>
    <row r="6" s="1" customFormat="1" ht="45" customHeight="1" spans="1:15">
      <c r="A6" s="7">
        <v>1</v>
      </c>
      <c r="B6" s="11" t="s">
        <v>15</v>
      </c>
      <c r="C6" s="12">
        <v>236873.70042</v>
      </c>
      <c r="D6" s="34">
        <v>236873.70042</v>
      </c>
      <c r="E6" s="34">
        <f t="shared" ref="E6:E44" si="0">C6-D6</f>
        <v>0</v>
      </c>
      <c r="F6" s="34">
        <v>452.08543199999</v>
      </c>
      <c r="G6" s="34">
        <v>452.085431999998</v>
      </c>
      <c r="H6" s="34">
        <v>8450</v>
      </c>
      <c r="I6" s="34">
        <v>8450</v>
      </c>
      <c r="J6" s="34">
        <f t="shared" ref="J6:J62" si="1">I6-H6</f>
        <v>0</v>
      </c>
      <c r="K6" s="34">
        <v>10.984728</v>
      </c>
      <c r="L6" s="34">
        <v>10.984728</v>
      </c>
      <c r="M6" s="42">
        <f t="shared" ref="M6:M62" si="2">SUM(F6,K6)</f>
        <v>463.07015999999</v>
      </c>
      <c r="N6" s="34">
        <f t="shared" ref="N6:N62" si="3">G6+L6</f>
        <v>463.070159999998</v>
      </c>
      <c r="O6" s="34">
        <f t="shared" ref="O6:O63" si="4">M6-N6</f>
        <v>-7.95807864051312e-12</v>
      </c>
    </row>
    <row r="7" s="1" customFormat="1" ht="45" customHeight="1" spans="1:15">
      <c r="A7" s="35">
        <v>2</v>
      </c>
      <c r="B7" s="11" t="s">
        <v>16</v>
      </c>
      <c r="C7" s="12">
        <v>10298.65</v>
      </c>
      <c r="D7" s="34">
        <v>10298.65</v>
      </c>
      <c r="E7" s="34">
        <f t="shared" si="0"/>
        <v>0</v>
      </c>
      <c r="F7" s="34">
        <v>14.934115</v>
      </c>
      <c r="G7" s="34">
        <v>14.934115</v>
      </c>
      <c r="H7" s="34">
        <v>13520</v>
      </c>
      <c r="I7" s="34">
        <v>13520</v>
      </c>
      <c r="J7" s="34">
        <f t="shared" si="1"/>
        <v>0</v>
      </c>
      <c r="K7" s="34">
        <v>20.121989</v>
      </c>
      <c r="L7" s="34">
        <v>20.121989</v>
      </c>
      <c r="M7" s="42">
        <f t="shared" si="2"/>
        <v>35.056104</v>
      </c>
      <c r="N7" s="34">
        <f t="shared" si="3"/>
        <v>35.056104</v>
      </c>
      <c r="O7" s="34">
        <f t="shared" si="4"/>
        <v>0</v>
      </c>
    </row>
    <row r="8" s="1" customFormat="1" ht="45" customHeight="1" spans="1:15">
      <c r="A8" s="7">
        <v>3</v>
      </c>
      <c r="B8" s="11" t="s">
        <v>17</v>
      </c>
      <c r="C8" s="12">
        <v>28794</v>
      </c>
      <c r="D8" s="34">
        <v>28794</v>
      </c>
      <c r="E8" s="34">
        <f t="shared" si="0"/>
        <v>0</v>
      </c>
      <c r="F8" s="34">
        <v>56.414318</v>
      </c>
      <c r="G8" s="34">
        <v>56.414318</v>
      </c>
      <c r="H8" s="34">
        <v>9190</v>
      </c>
      <c r="I8" s="34">
        <v>9190</v>
      </c>
      <c r="J8" s="34">
        <f t="shared" si="1"/>
        <v>0</v>
      </c>
      <c r="K8" s="34">
        <v>13.693358</v>
      </c>
      <c r="L8" s="34">
        <v>13.693358</v>
      </c>
      <c r="M8" s="42">
        <f t="shared" si="2"/>
        <v>70.107676</v>
      </c>
      <c r="N8" s="34">
        <f t="shared" si="3"/>
        <v>70.107676</v>
      </c>
      <c r="O8" s="34">
        <f t="shared" si="4"/>
        <v>0</v>
      </c>
    </row>
    <row r="9" s="1" customFormat="1" ht="45" customHeight="1" spans="1:15">
      <c r="A9" s="35">
        <v>4</v>
      </c>
      <c r="B9" s="11" t="s">
        <v>18</v>
      </c>
      <c r="C9" s="12">
        <v>0</v>
      </c>
      <c r="D9" s="34">
        <v>0</v>
      </c>
      <c r="E9" s="34">
        <f t="shared" si="0"/>
        <v>0</v>
      </c>
      <c r="F9" s="34">
        <v>0</v>
      </c>
      <c r="G9" s="34">
        <v>0</v>
      </c>
      <c r="H9" s="34">
        <v>0</v>
      </c>
      <c r="I9" s="34">
        <v>0</v>
      </c>
      <c r="J9" s="34">
        <f t="shared" si="1"/>
        <v>0</v>
      </c>
      <c r="K9" s="34">
        <v>0</v>
      </c>
      <c r="L9" s="34">
        <v>0</v>
      </c>
      <c r="M9" s="42">
        <f t="shared" si="2"/>
        <v>0</v>
      </c>
      <c r="N9" s="34">
        <f t="shared" si="3"/>
        <v>0</v>
      </c>
      <c r="O9" s="34">
        <f t="shared" si="4"/>
        <v>0</v>
      </c>
    </row>
    <row r="10" s="1" customFormat="1" ht="45" customHeight="1" spans="1:15">
      <c r="A10" s="7">
        <v>5</v>
      </c>
      <c r="B10" s="11" t="s">
        <v>19</v>
      </c>
      <c r="C10" s="12">
        <v>21749.527369</v>
      </c>
      <c r="D10" s="34">
        <v>21749.527369</v>
      </c>
      <c r="E10" s="34">
        <f t="shared" si="0"/>
        <v>0</v>
      </c>
      <c r="F10" s="34">
        <v>42.914748</v>
      </c>
      <c r="G10" s="34">
        <v>42.914748</v>
      </c>
      <c r="H10" s="34">
        <v>24986</v>
      </c>
      <c r="I10" s="34">
        <v>24986</v>
      </c>
      <c r="J10" s="34">
        <f t="shared" si="1"/>
        <v>0</v>
      </c>
      <c r="K10" s="34">
        <v>37.276688</v>
      </c>
      <c r="L10" s="34">
        <v>37.276688</v>
      </c>
      <c r="M10" s="42">
        <f t="shared" si="2"/>
        <v>80.191436</v>
      </c>
      <c r="N10" s="34">
        <f t="shared" si="3"/>
        <v>80.191436</v>
      </c>
      <c r="O10" s="34">
        <f t="shared" si="4"/>
        <v>0</v>
      </c>
    </row>
    <row r="11" s="1" customFormat="1" ht="45" customHeight="1" spans="1:15">
      <c r="A11" s="35">
        <v>6</v>
      </c>
      <c r="B11" s="11" t="s">
        <v>20</v>
      </c>
      <c r="C11" s="12">
        <v>7509</v>
      </c>
      <c r="D11" s="34">
        <v>7509</v>
      </c>
      <c r="E11" s="34">
        <f t="shared" si="0"/>
        <v>0</v>
      </c>
      <c r="F11" s="34">
        <v>13.120006</v>
      </c>
      <c r="G11" s="34">
        <v>13.120006</v>
      </c>
      <c r="H11" s="34">
        <f>14790-7100</f>
        <v>7690</v>
      </c>
      <c r="I11" s="34">
        <f>14790-7100</f>
        <v>7690</v>
      </c>
      <c r="J11" s="34">
        <f t="shared" si="1"/>
        <v>0</v>
      </c>
      <c r="K11" s="34">
        <v>11.510756</v>
      </c>
      <c r="L11" s="34">
        <v>11.510756</v>
      </c>
      <c r="M11" s="42">
        <f t="shared" si="2"/>
        <v>24.630762</v>
      </c>
      <c r="N11" s="34">
        <f t="shared" si="3"/>
        <v>24.630762</v>
      </c>
      <c r="O11" s="34">
        <f t="shared" si="4"/>
        <v>0</v>
      </c>
    </row>
    <row r="12" s="1" customFormat="1" ht="45" customHeight="1" spans="1:15">
      <c r="A12" s="7">
        <v>7</v>
      </c>
      <c r="B12" s="11" t="s">
        <v>21</v>
      </c>
      <c r="C12" s="12">
        <v>6022</v>
      </c>
      <c r="D12" s="34">
        <v>6022</v>
      </c>
      <c r="E12" s="34">
        <f t="shared" si="0"/>
        <v>0</v>
      </c>
      <c r="F12" s="34">
        <v>11.989479</v>
      </c>
      <c r="G12" s="34">
        <v>11.989479</v>
      </c>
      <c r="H12" s="34">
        <v>2500</v>
      </c>
      <c r="I12" s="34">
        <v>2500</v>
      </c>
      <c r="J12" s="34">
        <f t="shared" si="1"/>
        <v>0</v>
      </c>
      <c r="K12" s="34">
        <v>3.684452</v>
      </c>
      <c r="L12" s="34">
        <v>3.684452</v>
      </c>
      <c r="M12" s="42">
        <f t="shared" si="2"/>
        <v>15.673931</v>
      </c>
      <c r="N12" s="34">
        <f t="shared" si="3"/>
        <v>15.673931</v>
      </c>
      <c r="O12" s="34">
        <f t="shared" si="4"/>
        <v>0</v>
      </c>
    </row>
    <row r="13" s="1" customFormat="1" ht="45" customHeight="1" spans="1:15">
      <c r="A13" s="35">
        <v>8</v>
      </c>
      <c r="B13" s="11" t="s">
        <v>22</v>
      </c>
      <c r="C13" s="12">
        <v>13590</v>
      </c>
      <c r="D13" s="34">
        <v>13590</v>
      </c>
      <c r="E13" s="34">
        <f t="shared" si="0"/>
        <v>0</v>
      </c>
      <c r="F13" s="34">
        <v>26.883888</v>
      </c>
      <c r="G13" s="34">
        <v>26.883888</v>
      </c>
      <c r="H13" s="34">
        <f>14490-1500-1500</f>
        <v>11490</v>
      </c>
      <c r="I13" s="34">
        <f>14490-1500-1500</f>
        <v>11490</v>
      </c>
      <c r="J13" s="34">
        <f t="shared" si="1"/>
        <v>0</v>
      </c>
      <c r="K13" s="34">
        <v>17.197851</v>
      </c>
      <c r="L13" s="34">
        <v>17.197851</v>
      </c>
      <c r="M13" s="42">
        <f t="shared" si="2"/>
        <v>44.081739</v>
      </c>
      <c r="N13" s="34">
        <f t="shared" si="3"/>
        <v>44.081739</v>
      </c>
      <c r="O13" s="34">
        <f t="shared" si="4"/>
        <v>0</v>
      </c>
    </row>
    <row r="14" s="1" customFormat="1" ht="45" customHeight="1" spans="1:15">
      <c r="A14" s="7">
        <v>9</v>
      </c>
      <c r="B14" s="11" t="s">
        <v>23</v>
      </c>
      <c r="C14" s="12">
        <v>12499.857628</v>
      </c>
      <c r="D14" s="34">
        <v>12499.857628</v>
      </c>
      <c r="E14" s="34">
        <f t="shared" si="0"/>
        <v>0</v>
      </c>
      <c r="F14" s="34">
        <v>24.095688</v>
      </c>
      <c r="G14" s="34">
        <v>24.095688</v>
      </c>
      <c r="H14" s="34">
        <f>6905-1500</f>
        <v>5405</v>
      </c>
      <c r="I14" s="34">
        <f>6905-1500</f>
        <v>5405</v>
      </c>
      <c r="J14" s="34">
        <f t="shared" si="1"/>
        <v>0</v>
      </c>
      <c r="K14" s="34">
        <v>6.323732</v>
      </c>
      <c r="L14" s="34">
        <v>6.323732</v>
      </c>
      <c r="M14" s="42">
        <f t="shared" si="2"/>
        <v>30.41942</v>
      </c>
      <c r="N14" s="34">
        <f t="shared" si="3"/>
        <v>30.41942</v>
      </c>
      <c r="O14" s="34">
        <f t="shared" si="4"/>
        <v>0</v>
      </c>
    </row>
    <row r="15" s="1" customFormat="1" ht="45" customHeight="1" spans="1:15">
      <c r="A15" s="35">
        <v>10</v>
      </c>
      <c r="B15" s="36" t="s">
        <v>24</v>
      </c>
      <c r="C15" s="37">
        <v>26010</v>
      </c>
      <c r="D15" s="38">
        <v>26010</v>
      </c>
      <c r="E15" s="38">
        <f t="shared" si="0"/>
        <v>0</v>
      </c>
      <c r="F15" s="38">
        <v>50.287122</v>
      </c>
      <c r="G15" s="38">
        <v>50.287122</v>
      </c>
      <c r="H15" s="39">
        <v>9750</v>
      </c>
      <c r="I15" s="39">
        <v>10650</v>
      </c>
      <c r="J15" s="41">
        <f t="shared" si="1"/>
        <v>900</v>
      </c>
      <c r="K15" s="34">
        <v>15.355071</v>
      </c>
      <c r="L15" s="34">
        <v>15.355071</v>
      </c>
      <c r="M15" s="42">
        <f t="shared" si="2"/>
        <v>65.642193</v>
      </c>
      <c r="N15" s="34">
        <f t="shared" si="3"/>
        <v>65.642193</v>
      </c>
      <c r="O15" s="34">
        <f t="shared" si="4"/>
        <v>0</v>
      </c>
    </row>
    <row r="16" s="1" customFormat="1" ht="43" customHeight="1" spans="1:15">
      <c r="A16" s="7">
        <v>11</v>
      </c>
      <c r="B16" s="11" t="s">
        <v>25</v>
      </c>
      <c r="C16" s="12">
        <v>11869</v>
      </c>
      <c r="D16" s="34">
        <v>11869</v>
      </c>
      <c r="E16" s="34">
        <f t="shared" si="0"/>
        <v>0</v>
      </c>
      <c r="F16" s="34">
        <v>23.448713</v>
      </c>
      <c r="G16" s="34">
        <v>23.448713</v>
      </c>
      <c r="H16" s="34">
        <v>4000</v>
      </c>
      <c r="I16" s="34">
        <v>4000</v>
      </c>
      <c r="J16" s="34">
        <f t="shared" si="1"/>
        <v>0</v>
      </c>
      <c r="K16" s="34">
        <v>5.889041</v>
      </c>
      <c r="L16" s="34">
        <v>5.889041</v>
      </c>
      <c r="M16" s="42">
        <f t="shared" si="2"/>
        <v>29.337754</v>
      </c>
      <c r="N16" s="34">
        <f t="shared" si="3"/>
        <v>29.337754</v>
      </c>
      <c r="O16" s="34">
        <f t="shared" si="4"/>
        <v>0</v>
      </c>
    </row>
    <row r="17" s="1" customFormat="1" ht="45" customHeight="1" spans="1:15">
      <c r="A17" s="35">
        <v>12</v>
      </c>
      <c r="B17" s="11" t="s">
        <v>26</v>
      </c>
      <c r="C17" s="12">
        <v>5045</v>
      </c>
      <c r="D17" s="34">
        <v>5045</v>
      </c>
      <c r="E17" s="34">
        <f t="shared" si="0"/>
        <v>0</v>
      </c>
      <c r="F17" s="34">
        <v>9.471726</v>
      </c>
      <c r="G17" s="34">
        <v>9.471726</v>
      </c>
      <c r="H17" s="34">
        <v>3430</v>
      </c>
      <c r="I17" s="34">
        <v>3430</v>
      </c>
      <c r="J17" s="34">
        <f t="shared" si="1"/>
        <v>0</v>
      </c>
      <c r="K17" s="34">
        <v>3.815959</v>
      </c>
      <c r="L17" s="34">
        <v>3.815959</v>
      </c>
      <c r="M17" s="42">
        <f t="shared" si="2"/>
        <v>13.287685</v>
      </c>
      <c r="N17" s="34">
        <f t="shared" si="3"/>
        <v>13.287685</v>
      </c>
      <c r="O17" s="34">
        <f t="shared" si="4"/>
        <v>0</v>
      </c>
    </row>
    <row r="18" s="1" customFormat="1" ht="45" customHeight="1" spans="1:15">
      <c r="A18" s="7">
        <v>13</v>
      </c>
      <c r="B18" s="11" t="s">
        <v>27</v>
      </c>
      <c r="C18" s="12">
        <v>16637.81</v>
      </c>
      <c r="D18" s="34">
        <v>16637.81</v>
      </c>
      <c r="E18" s="34">
        <f t="shared" si="0"/>
        <v>0</v>
      </c>
      <c r="F18" s="34">
        <v>33.040071</v>
      </c>
      <c r="G18" s="34">
        <v>33.040071</v>
      </c>
      <c r="H18" s="34">
        <f>10550-1300</f>
        <v>9250</v>
      </c>
      <c r="I18" s="34">
        <f>10550-1300</f>
        <v>9250</v>
      </c>
      <c r="J18" s="34">
        <f t="shared" si="1"/>
        <v>0</v>
      </c>
      <c r="K18" s="34">
        <v>13.786854</v>
      </c>
      <c r="L18" s="34">
        <v>13.786854</v>
      </c>
      <c r="M18" s="42">
        <f t="shared" si="2"/>
        <v>46.826925</v>
      </c>
      <c r="N18" s="34">
        <f t="shared" si="3"/>
        <v>46.826925</v>
      </c>
      <c r="O18" s="34">
        <f t="shared" si="4"/>
        <v>0</v>
      </c>
    </row>
    <row r="19" s="1" customFormat="1" ht="45" customHeight="1" spans="1:15">
      <c r="A19" s="35">
        <v>14</v>
      </c>
      <c r="B19" s="11" t="s">
        <v>28</v>
      </c>
      <c r="C19" s="12">
        <v>234</v>
      </c>
      <c r="D19" s="34">
        <v>234</v>
      </c>
      <c r="E19" s="34">
        <f t="shared" si="0"/>
        <v>0</v>
      </c>
      <c r="F19" s="34">
        <v>0.468</v>
      </c>
      <c r="G19" s="34">
        <v>0.468</v>
      </c>
      <c r="H19" s="34">
        <v>0</v>
      </c>
      <c r="I19" s="34">
        <v>0</v>
      </c>
      <c r="J19" s="34">
        <f t="shared" si="1"/>
        <v>0</v>
      </c>
      <c r="K19" s="34">
        <v>0</v>
      </c>
      <c r="L19" s="34">
        <v>0</v>
      </c>
      <c r="M19" s="42">
        <f t="shared" si="2"/>
        <v>0.468</v>
      </c>
      <c r="N19" s="34">
        <f t="shared" si="3"/>
        <v>0.468</v>
      </c>
      <c r="O19" s="34">
        <f t="shared" si="4"/>
        <v>0</v>
      </c>
    </row>
    <row r="20" s="1" customFormat="1" ht="45" customHeight="1" spans="1:15">
      <c r="A20" s="7">
        <v>15</v>
      </c>
      <c r="B20" s="11" t="s">
        <v>29</v>
      </c>
      <c r="C20" s="12">
        <v>750</v>
      </c>
      <c r="D20" s="34">
        <v>750</v>
      </c>
      <c r="E20" s="34">
        <f t="shared" si="0"/>
        <v>0</v>
      </c>
      <c r="F20" s="34">
        <v>1.486301</v>
      </c>
      <c r="G20" s="34">
        <v>1.486301</v>
      </c>
      <c r="H20" s="34">
        <v>11830</v>
      </c>
      <c r="I20" s="34">
        <v>11830</v>
      </c>
      <c r="J20" s="34">
        <f t="shared" si="1"/>
        <v>0</v>
      </c>
      <c r="K20" s="34">
        <v>17.689932</v>
      </c>
      <c r="L20" s="34">
        <v>17.689932</v>
      </c>
      <c r="M20" s="42">
        <f t="shared" si="2"/>
        <v>19.176233</v>
      </c>
      <c r="N20" s="34">
        <f t="shared" si="3"/>
        <v>19.176233</v>
      </c>
      <c r="O20" s="34">
        <f t="shared" si="4"/>
        <v>0</v>
      </c>
    </row>
    <row r="21" s="1" customFormat="1" ht="45" customHeight="1" spans="1:15">
      <c r="A21" s="35">
        <v>16</v>
      </c>
      <c r="B21" s="11" t="s">
        <v>30</v>
      </c>
      <c r="C21" s="12">
        <v>20149</v>
      </c>
      <c r="D21" s="34">
        <v>20149</v>
      </c>
      <c r="E21" s="34">
        <f t="shared" si="0"/>
        <v>0</v>
      </c>
      <c r="F21" s="34">
        <v>40.199922</v>
      </c>
      <c r="G21" s="34">
        <v>40.199922</v>
      </c>
      <c r="H21" s="34">
        <v>0</v>
      </c>
      <c r="I21" s="34">
        <v>0</v>
      </c>
      <c r="J21" s="34">
        <f t="shared" si="1"/>
        <v>0</v>
      </c>
      <c r="K21" s="34">
        <v>0</v>
      </c>
      <c r="L21" s="34">
        <v>0</v>
      </c>
      <c r="M21" s="42">
        <f t="shared" si="2"/>
        <v>40.199922</v>
      </c>
      <c r="N21" s="34">
        <f t="shared" si="3"/>
        <v>40.199922</v>
      </c>
      <c r="O21" s="34">
        <f t="shared" si="4"/>
        <v>0</v>
      </c>
    </row>
    <row r="22" s="1" customFormat="1" ht="45" customHeight="1" spans="1:15">
      <c r="A22" s="7">
        <v>17</v>
      </c>
      <c r="B22" s="11" t="s">
        <v>31</v>
      </c>
      <c r="C22" s="12">
        <v>8027.7</v>
      </c>
      <c r="D22" s="34">
        <v>8027.7</v>
      </c>
      <c r="E22" s="34">
        <f t="shared" si="0"/>
        <v>0</v>
      </c>
      <c r="F22" s="34">
        <v>16.055465</v>
      </c>
      <c r="G22" s="34">
        <v>16.055465</v>
      </c>
      <c r="H22" s="34">
        <f>17140-5700</f>
        <v>11440</v>
      </c>
      <c r="I22" s="34">
        <v>11440</v>
      </c>
      <c r="J22" s="34">
        <f t="shared" si="1"/>
        <v>0</v>
      </c>
      <c r="K22" s="34">
        <v>17.087676</v>
      </c>
      <c r="L22" s="34">
        <v>17.087676</v>
      </c>
      <c r="M22" s="42">
        <f t="shared" si="2"/>
        <v>33.143141</v>
      </c>
      <c r="N22" s="34">
        <f t="shared" si="3"/>
        <v>33.143141</v>
      </c>
      <c r="O22" s="34">
        <f t="shared" si="4"/>
        <v>0</v>
      </c>
    </row>
    <row r="23" s="1" customFormat="1" ht="45" customHeight="1" spans="1:15">
      <c r="A23" s="35">
        <v>18</v>
      </c>
      <c r="B23" s="11" t="s">
        <v>32</v>
      </c>
      <c r="C23" s="12">
        <v>10678</v>
      </c>
      <c r="D23" s="34">
        <v>10678</v>
      </c>
      <c r="E23" s="34">
        <f t="shared" si="0"/>
        <v>0</v>
      </c>
      <c r="F23" s="34">
        <v>21.143639</v>
      </c>
      <c r="G23" s="34">
        <v>21.143639</v>
      </c>
      <c r="H23" s="34">
        <f>5933-1433</f>
        <v>4500</v>
      </c>
      <c r="I23" s="34">
        <f>5933-1433</f>
        <v>4500</v>
      </c>
      <c r="J23" s="34">
        <f t="shared" si="1"/>
        <v>0</v>
      </c>
      <c r="K23" s="34">
        <v>6.627946</v>
      </c>
      <c r="L23" s="34">
        <v>6.627946</v>
      </c>
      <c r="M23" s="42">
        <f t="shared" si="2"/>
        <v>27.771585</v>
      </c>
      <c r="N23" s="34">
        <f t="shared" si="3"/>
        <v>27.771585</v>
      </c>
      <c r="O23" s="34">
        <f t="shared" si="4"/>
        <v>0</v>
      </c>
    </row>
    <row r="24" s="1" customFormat="1" ht="45" customHeight="1" spans="1:15">
      <c r="A24" s="7">
        <v>19</v>
      </c>
      <c r="B24" s="11" t="s">
        <v>33</v>
      </c>
      <c r="C24" s="12">
        <v>3475</v>
      </c>
      <c r="D24" s="34">
        <v>3475</v>
      </c>
      <c r="E24" s="34">
        <f t="shared" si="0"/>
        <v>0</v>
      </c>
      <c r="F24" s="34">
        <v>6.394409</v>
      </c>
      <c r="G24" s="34">
        <v>6.394409</v>
      </c>
      <c r="H24" s="34">
        <v>0</v>
      </c>
      <c r="I24" s="34">
        <v>0</v>
      </c>
      <c r="J24" s="34">
        <f t="shared" si="1"/>
        <v>0</v>
      </c>
      <c r="K24" s="34">
        <v>0</v>
      </c>
      <c r="L24" s="34">
        <v>0</v>
      </c>
      <c r="M24" s="42">
        <f t="shared" si="2"/>
        <v>6.394409</v>
      </c>
      <c r="N24" s="34">
        <f t="shared" si="3"/>
        <v>6.394409</v>
      </c>
      <c r="O24" s="34">
        <f t="shared" si="4"/>
        <v>0</v>
      </c>
    </row>
    <row r="25" s="1" customFormat="1" ht="45" customHeight="1" spans="1:15">
      <c r="A25" s="35">
        <v>20</v>
      </c>
      <c r="B25" s="11" t="s">
        <v>34</v>
      </c>
      <c r="C25" s="12">
        <v>12046</v>
      </c>
      <c r="D25" s="34">
        <v>12046</v>
      </c>
      <c r="E25" s="34">
        <f t="shared" si="0"/>
        <v>0</v>
      </c>
      <c r="F25" s="34">
        <v>23.334597</v>
      </c>
      <c r="G25" s="34">
        <v>23.334597</v>
      </c>
      <c r="H25" s="34">
        <v>3929.9566</v>
      </c>
      <c r="I25" s="34">
        <v>3929.9566</v>
      </c>
      <c r="J25" s="34">
        <f t="shared" si="1"/>
        <v>0</v>
      </c>
      <c r="K25" s="34">
        <v>5.885278</v>
      </c>
      <c r="L25" s="34">
        <v>5.885278</v>
      </c>
      <c r="M25" s="42">
        <f t="shared" si="2"/>
        <v>29.219875</v>
      </c>
      <c r="N25" s="34">
        <f t="shared" si="3"/>
        <v>29.219875</v>
      </c>
      <c r="O25" s="34">
        <f t="shared" si="4"/>
        <v>0</v>
      </c>
    </row>
    <row r="26" s="1" customFormat="1" ht="45" customHeight="1" spans="1:20">
      <c r="A26" s="7">
        <v>21</v>
      </c>
      <c r="B26" s="11" t="s">
        <v>35</v>
      </c>
      <c r="C26" s="12">
        <v>8670</v>
      </c>
      <c r="D26" s="34">
        <v>8670</v>
      </c>
      <c r="E26" s="34">
        <f t="shared" si="0"/>
        <v>0</v>
      </c>
      <c r="F26" s="34">
        <v>17.252875</v>
      </c>
      <c r="G26" s="34">
        <v>17.252875</v>
      </c>
      <c r="H26" s="34">
        <v>2700</v>
      </c>
      <c r="I26" s="34">
        <v>2700</v>
      </c>
      <c r="J26" s="34">
        <f t="shared" si="1"/>
        <v>0</v>
      </c>
      <c r="K26" s="34">
        <v>4.025343</v>
      </c>
      <c r="L26" s="34">
        <v>4.025343</v>
      </c>
      <c r="M26" s="42">
        <f t="shared" si="2"/>
        <v>21.278218</v>
      </c>
      <c r="N26" s="34">
        <f t="shared" si="3"/>
        <v>21.278218</v>
      </c>
      <c r="O26" s="34">
        <f t="shared" si="4"/>
        <v>0</v>
      </c>
      <c r="R26" s="24"/>
      <c r="S26" s="24"/>
      <c r="T26" s="24"/>
    </row>
    <row r="27" s="1" customFormat="1" ht="45" customHeight="1" spans="1:20">
      <c r="A27" s="35">
        <v>22</v>
      </c>
      <c r="B27" s="11" t="s">
        <v>36</v>
      </c>
      <c r="C27" s="12">
        <v>10420.6</v>
      </c>
      <c r="D27" s="34">
        <v>10420.6</v>
      </c>
      <c r="E27" s="34">
        <f t="shared" si="0"/>
        <v>0</v>
      </c>
      <c r="F27" s="34">
        <v>16.485639</v>
      </c>
      <c r="G27" s="34">
        <v>16.485639</v>
      </c>
      <c r="H27" s="34">
        <v>0</v>
      </c>
      <c r="I27" s="34">
        <v>0</v>
      </c>
      <c r="J27" s="34">
        <f t="shared" si="1"/>
        <v>0</v>
      </c>
      <c r="K27" s="34">
        <v>0</v>
      </c>
      <c r="L27" s="34">
        <v>0</v>
      </c>
      <c r="M27" s="42">
        <f t="shared" si="2"/>
        <v>16.485639</v>
      </c>
      <c r="N27" s="34">
        <f t="shared" si="3"/>
        <v>16.485639</v>
      </c>
      <c r="O27" s="34">
        <f t="shared" si="4"/>
        <v>0</v>
      </c>
      <c r="R27" s="24"/>
      <c r="S27" s="24"/>
      <c r="T27" s="24"/>
    </row>
    <row r="28" s="1" customFormat="1" ht="45" customHeight="1" spans="1:20">
      <c r="A28" s="7">
        <v>23</v>
      </c>
      <c r="B28" s="11" t="s">
        <v>37</v>
      </c>
      <c r="C28" s="12">
        <v>1240</v>
      </c>
      <c r="D28" s="34">
        <v>1240</v>
      </c>
      <c r="E28" s="34">
        <f t="shared" si="0"/>
        <v>0</v>
      </c>
      <c r="F28" s="34">
        <v>3.173699</v>
      </c>
      <c r="G28" s="34">
        <v>3.173699</v>
      </c>
      <c r="H28" s="34">
        <v>0</v>
      </c>
      <c r="I28" s="34">
        <v>0</v>
      </c>
      <c r="J28" s="34">
        <f t="shared" si="1"/>
        <v>0</v>
      </c>
      <c r="K28" s="34">
        <v>0</v>
      </c>
      <c r="L28" s="34">
        <v>0</v>
      </c>
      <c r="M28" s="42">
        <f t="shared" si="2"/>
        <v>3.173699</v>
      </c>
      <c r="N28" s="34">
        <f t="shared" si="3"/>
        <v>3.173699</v>
      </c>
      <c r="O28" s="34">
        <f t="shared" si="4"/>
        <v>0</v>
      </c>
      <c r="R28" s="24"/>
      <c r="S28" s="24"/>
      <c r="T28" s="24"/>
    </row>
    <row r="29" s="1" customFormat="1" ht="45" customHeight="1" spans="1:20">
      <c r="A29" s="35">
        <v>24</v>
      </c>
      <c r="B29" s="11" t="s">
        <v>38</v>
      </c>
      <c r="C29" s="12">
        <v>710</v>
      </c>
      <c r="D29" s="34">
        <v>710</v>
      </c>
      <c r="E29" s="34">
        <f t="shared" si="0"/>
        <v>0</v>
      </c>
      <c r="F29" s="34">
        <v>1.41726</v>
      </c>
      <c r="G29" s="34">
        <v>1.41726</v>
      </c>
      <c r="H29" s="34">
        <v>0</v>
      </c>
      <c r="I29" s="34">
        <v>0</v>
      </c>
      <c r="J29" s="34">
        <f t="shared" si="1"/>
        <v>0</v>
      </c>
      <c r="K29" s="34">
        <v>0</v>
      </c>
      <c r="L29" s="34">
        <v>0</v>
      </c>
      <c r="M29" s="42">
        <f t="shared" si="2"/>
        <v>1.41726</v>
      </c>
      <c r="N29" s="34">
        <f t="shared" si="3"/>
        <v>1.41726</v>
      </c>
      <c r="O29" s="34">
        <f t="shared" si="4"/>
        <v>0</v>
      </c>
      <c r="R29" s="24"/>
      <c r="S29" s="25"/>
      <c r="T29" s="24"/>
    </row>
    <row r="30" s="1" customFormat="1" ht="45" customHeight="1" spans="1:20">
      <c r="A30" s="7">
        <v>25</v>
      </c>
      <c r="B30" s="11" t="s">
        <v>39</v>
      </c>
      <c r="C30" s="12">
        <v>3095</v>
      </c>
      <c r="D30" s="34">
        <v>3095</v>
      </c>
      <c r="E30" s="34">
        <f t="shared" si="0"/>
        <v>0</v>
      </c>
      <c r="F30" s="34">
        <v>6.032219</v>
      </c>
      <c r="G30" s="34">
        <v>6.032219</v>
      </c>
      <c r="H30" s="34">
        <v>2560</v>
      </c>
      <c r="I30" s="34">
        <v>2560</v>
      </c>
      <c r="J30" s="34">
        <f t="shared" si="1"/>
        <v>0</v>
      </c>
      <c r="K30" s="34">
        <v>3.84</v>
      </c>
      <c r="L30" s="34">
        <v>3.84</v>
      </c>
      <c r="M30" s="42">
        <f t="shared" si="2"/>
        <v>9.872219</v>
      </c>
      <c r="N30" s="34">
        <f t="shared" si="3"/>
        <v>9.872219</v>
      </c>
      <c r="O30" s="34">
        <f t="shared" si="4"/>
        <v>0</v>
      </c>
      <c r="R30" s="24"/>
      <c r="S30" s="24"/>
      <c r="T30" s="24"/>
    </row>
    <row r="31" s="1" customFormat="1" ht="45" customHeight="1" spans="1:20">
      <c r="A31" s="35">
        <v>26</v>
      </c>
      <c r="B31" s="11" t="s">
        <v>40</v>
      </c>
      <c r="C31" s="12">
        <v>0</v>
      </c>
      <c r="D31" s="34">
        <v>0</v>
      </c>
      <c r="E31" s="34">
        <f t="shared" si="0"/>
        <v>0</v>
      </c>
      <c r="F31" s="34">
        <v>0</v>
      </c>
      <c r="G31" s="34">
        <v>0</v>
      </c>
      <c r="H31" s="34">
        <v>0</v>
      </c>
      <c r="I31" s="34">
        <v>0</v>
      </c>
      <c r="J31" s="34">
        <f t="shared" si="1"/>
        <v>0</v>
      </c>
      <c r="K31" s="34">
        <v>0</v>
      </c>
      <c r="L31" s="34">
        <v>0</v>
      </c>
      <c r="M31" s="42">
        <f t="shared" si="2"/>
        <v>0</v>
      </c>
      <c r="N31" s="34">
        <f t="shared" si="3"/>
        <v>0</v>
      </c>
      <c r="O31" s="34">
        <f t="shared" si="4"/>
        <v>0</v>
      </c>
      <c r="R31" s="24"/>
      <c r="S31" s="24"/>
      <c r="T31" s="24"/>
    </row>
    <row r="32" s="1" customFormat="1" ht="45" customHeight="1" spans="1:15">
      <c r="A32" s="7">
        <v>27</v>
      </c>
      <c r="B32" s="11" t="s">
        <v>41</v>
      </c>
      <c r="C32" s="12">
        <v>8070</v>
      </c>
      <c r="D32" s="34">
        <v>8070</v>
      </c>
      <c r="E32" s="34">
        <f t="shared" si="0"/>
        <v>0</v>
      </c>
      <c r="F32" s="34">
        <v>15.880656</v>
      </c>
      <c r="G32" s="34">
        <v>15.880656</v>
      </c>
      <c r="H32" s="34">
        <v>5660</v>
      </c>
      <c r="I32" s="34">
        <v>5660</v>
      </c>
      <c r="J32" s="34">
        <f t="shared" si="1"/>
        <v>0</v>
      </c>
      <c r="K32" s="34">
        <v>8.453878</v>
      </c>
      <c r="L32" s="34">
        <v>8.453878</v>
      </c>
      <c r="M32" s="42">
        <f t="shared" si="2"/>
        <v>24.334534</v>
      </c>
      <c r="N32" s="34">
        <f t="shared" si="3"/>
        <v>24.334534</v>
      </c>
      <c r="O32" s="34">
        <f t="shared" si="4"/>
        <v>0</v>
      </c>
    </row>
    <row r="33" s="1" customFormat="1" ht="45" customHeight="1" spans="1:15">
      <c r="A33" s="35">
        <v>28</v>
      </c>
      <c r="B33" s="11" t="s">
        <v>42</v>
      </c>
      <c r="C33" s="12">
        <v>4248</v>
      </c>
      <c r="D33" s="34">
        <v>4248</v>
      </c>
      <c r="E33" s="34">
        <f t="shared" si="0"/>
        <v>0</v>
      </c>
      <c r="F33" s="34">
        <v>8.492</v>
      </c>
      <c r="G33" s="34">
        <v>8.492</v>
      </c>
      <c r="H33" s="34">
        <v>0</v>
      </c>
      <c r="I33" s="34">
        <v>0</v>
      </c>
      <c r="J33" s="34">
        <f t="shared" si="1"/>
        <v>0</v>
      </c>
      <c r="K33" s="34">
        <v>0</v>
      </c>
      <c r="L33" s="34">
        <v>0</v>
      </c>
      <c r="M33" s="42">
        <f t="shared" si="2"/>
        <v>8.492</v>
      </c>
      <c r="N33" s="34">
        <f t="shared" si="3"/>
        <v>8.492</v>
      </c>
      <c r="O33" s="34">
        <f t="shared" si="4"/>
        <v>0</v>
      </c>
    </row>
    <row r="34" s="1" customFormat="1" ht="45" customHeight="1" spans="1:15">
      <c r="A34" s="7">
        <v>29</v>
      </c>
      <c r="B34" s="11" t="s">
        <v>43</v>
      </c>
      <c r="C34" s="12">
        <v>6738.982</v>
      </c>
      <c r="D34" s="34">
        <v>6738.982</v>
      </c>
      <c r="E34" s="34">
        <f t="shared" si="0"/>
        <v>0</v>
      </c>
      <c r="F34" s="34">
        <v>13.037428</v>
      </c>
      <c r="G34" s="34">
        <v>13.037428</v>
      </c>
      <c r="H34" s="34">
        <v>3750</v>
      </c>
      <c r="I34" s="34">
        <v>3750</v>
      </c>
      <c r="J34" s="34">
        <f t="shared" si="1"/>
        <v>0</v>
      </c>
      <c r="K34" s="34">
        <v>6.257467</v>
      </c>
      <c r="L34" s="34">
        <v>6.257467</v>
      </c>
      <c r="M34" s="42">
        <f t="shared" si="2"/>
        <v>19.294895</v>
      </c>
      <c r="N34" s="34">
        <f t="shared" si="3"/>
        <v>19.294895</v>
      </c>
      <c r="O34" s="34">
        <f t="shared" si="4"/>
        <v>0</v>
      </c>
    </row>
    <row r="35" s="1" customFormat="1" ht="45" customHeight="1" spans="1:15">
      <c r="A35" s="35">
        <v>30</v>
      </c>
      <c r="B35" s="11" t="s">
        <v>44</v>
      </c>
      <c r="C35" s="12">
        <v>10164</v>
      </c>
      <c r="D35" s="34">
        <v>10164</v>
      </c>
      <c r="E35" s="34">
        <f t="shared" si="0"/>
        <v>0</v>
      </c>
      <c r="F35" s="34">
        <v>19.871509</v>
      </c>
      <c r="G35" s="34">
        <v>19.871509</v>
      </c>
      <c r="H35" s="34">
        <v>3400</v>
      </c>
      <c r="I35" s="34">
        <v>3400</v>
      </c>
      <c r="J35" s="34">
        <f t="shared" si="1"/>
        <v>0</v>
      </c>
      <c r="K35" s="34">
        <v>5.334246</v>
      </c>
      <c r="L35" s="34">
        <v>5.334246</v>
      </c>
      <c r="M35" s="42">
        <f t="shared" si="2"/>
        <v>25.205755</v>
      </c>
      <c r="N35" s="34">
        <f t="shared" si="3"/>
        <v>25.205755</v>
      </c>
      <c r="O35" s="34">
        <f t="shared" si="4"/>
        <v>0</v>
      </c>
    </row>
    <row r="36" s="1" customFormat="1" ht="45" customHeight="1" spans="1:15">
      <c r="A36" s="7">
        <v>31</v>
      </c>
      <c r="B36" s="11" t="s">
        <v>45</v>
      </c>
      <c r="C36" s="12">
        <v>4170</v>
      </c>
      <c r="D36" s="34">
        <v>4170</v>
      </c>
      <c r="E36" s="34">
        <f t="shared" si="0"/>
        <v>0</v>
      </c>
      <c r="F36" s="34">
        <v>7.934355</v>
      </c>
      <c r="G36" s="34">
        <v>7.934355</v>
      </c>
      <c r="H36" s="34">
        <v>3800</v>
      </c>
      <c r="I36" s="34">
        <v>3800</v>
      </c>
      <c r="J36" s="34">
        <f t="shared" si="1"/>
        <v>0</v>
      </c>
      <c r="K36" s="34">
        <v>5.676165</v>
      </c>
      <c r="L36" s="34">
        <v>5.676165</v>
      </c>
      <c r="M36" s="42">
        <f t="shared" si="2"/>
        <v>13.61052</v>
      </c>
      <c r="N36" s="34">
        <f t="shared" si="3"/>
        <v>13.61052</v>
      </c>
      <c r="O36" s="34">
        <f t="shared" si="4"/>
        <v>0</v>
      </c>
    </row>
    <row r="37" s="1" customFormat="1" ht="45" customHeight="1" spans="1:15">
      <c r="A37" s="35">
        <v>32</v>
      </c>
      <c r="B37" s="11" t="s">
        <v>46</v>
      </c>
      <c r="C37" s="12">
        <v>1778</v>
      </c>
      <c r="D37" s="34">
        <v>1778</v>
      </c>
      <c r="E37" s="34">
        <f t="shared" si="0"/>
        <v>0</v>
      </c>
      <c r="F37" s="34">
        <v>3.469107</v>
      </c>
      <c r="G37" s="34">
        <v>3.469107</v>
      </c>
      <c r="H37" s="34">
        <v>1300</v>
      </c>
      <c r="I37" s="34">
        <v>1300</v>
      </c>
      <c r="J37" s="34">
        <f t="shared" si="1"/>
        <v>0</v>
      </c>
      <c r="K37" s="34">
        <v>1.946754</v>
      </c>
      <c r="L37" s="34">
        <v>1.946754</v>
      </c>
      <c r="M37" s="42">
        <f t="shared" si="2"/>
        <v>5.415861</v>
      </c>
      <c r="N37" s="34">
        <f t="shared" si="3"/>
        <v>5.415861</v>
      </c>
      <c r="O37" s="34">
        <f t="shared" si="4"/>
        <v>0</v>
      </c>
    </row>
    <row r="38" s="1" customFormat="1" ht="45" customHeight="1" spans="1:15">
      <c r="A38" s="7">
        <v>33</v>
      </c>
      <c r="B38" s="11" t="s">
        <v>47</v>
      </c>
      <c r="C38" s="12">
        <v>4723.68</v>
      </c>
      <c r="D38" s="34">
        <v>4723.68</v>
      </c>
      <c r="E38" s="34">
        <f t="shared" si="0"/>
        <v>0</v>
      </c>
      <c r="F38" s="34">
        <v>8.602571</v>
      </c>
      <c r="G38" s="34">
        <v>8.602571</v>
      </c>
      <c r="H38" s="34">
        <v>11100</v>
      </c>
      <c r="I38" s="34">
        <v>11100</v>
      </c>
      <c r="J38" s="34">
        <f t="shared" si="1"/>
        <v>0</v>
      </c>
      <c r="K38" s="34">
        <v>16.623701</v>
      </c>
      <c r="L38" s="34">
        <v>16.623701</v>
      </c>
      <c r="M38" s="42">
        <f t="shared" si="2"/>
        <v>25.226272</v>
      </c>
      <c r="N38" s="34">
        <f t="shared" si="3"/>
        <v>25.226272</v>
      </c>
      <c r="O38" s="34">
        <f t="shared" si="4"/>
        <v>0</v>
      </c>
    </row>
    <row r="39" s="1" customFormat="1" ht="45" customHeight="1" spans="1:15">
      <c r="A39" s="35">
        <v>34</v>
      </c>
      <c r="B39" s="11" t="s">
        <v>48</v>
      </c>
      <c r="C39" s="12">
        <v>2806</v>
      </c>
      <c r="D39" s="34">
        <v>2806</v>
      </c>
      <c r="E39" s="34">
        <f t="shared" si="0"/>
        <v>0</v>
      </c>
      <c r="F39" s="34">
        <v>5.601697</v>
      </c>
      <c r="G39" s="34">
        <v>5.601697</v>
      </c>
      <c r="H39" s="34">
        <v>3700</v>
      </c>
      <c r="I39" s="34">
        <v>3700</v>
      </c>
      <c r="J39" s="34">
        <f t="shared" si="1"/>
        <v>0</v>
      </c>
      <c r="K39" s="34">
        <v>4.841507</v>
      </c>
      <c r="L39" s="34">
        <v>4.841507</v>
      </c>
      <c r="M39" s="42">
        <f t="shared" si="2"/>
        <v>10.443204</v>
      </c>
      <c r="N39" s="34">
        <f t="shared" si="3"/>
        <v>10.443204</v>
      </c>
      <c r="O39" s="34">
        <f t="shared" si="4"/>
        <v>0</v>
      </c>
    </row>
    <row r="40" s="1" customFormat="1" ht="45" customHeight="1" spans="1:15">
      <c r="A40" s="7">
        <v>35</v>
      </c>
      <c r="B40" s="11" t="s">
        <v>49</v>
      </c>
      <c r="C40" s="12">
        <v>10</v>
      </c>
      <c r="D40" s="34">
        <v>10</v>
      </c>
      <c r="E40" s="34">
        <f t="shared" si="0"/>
        <v>0</v>
      </c>
      <c r="F40" s="34">
        <v>0.02</v>
      </c>
      <c r="G40" s="34">
        <v>0.02</v>
      </c>
      <c r="H40" s="34">
        <v>0</v>
      </c>
      <c r="I40" s="34">
        <v>0</v>
      </c>
      <c r="J40" s="34">
        <f t="shared" si="1"/>
        <v>0</v>
      </c>
      <c r="K40" s="34">
        <v>0</v>
      </c>
      <c r="L40" s="34">
        <v>0</v>
      </c>
      <c r="M40" s="42">
        <f t="shared" si="2"/>
        <v>0.02</v>
      </c>
      <c r="N40" s="34">
        <f t="shared" si="3"/>
        <v>0.02</v>
      </c>
      <c r="O40" s="34">
        <f t="shared" si="4"/>
        <v>0</v>
      </c>
    </row>
    <row r="41" s="1" customFormat="1" ht="45" customHeight="1" spans="1:15">
      <c r="A41" s="35">
        <v>36</v>
      </c>
      <c r="B41" s="11" t="s">
        <v>50</v>
      </c>
      <c r="C41" s="12">
        <v>970</v>
      </c>
      <c r="D41" s="34">
        <v>970</v>
      </c>
      <c r="E41" s="34">
        <f t="shared" si="0"/>
        <v>0</v>
      </c>
      <c r="F41" s="34">
        <v>1.934685</v>
      </c>
      <c r="G41" s="34">
        <v>1.934685</v>
      </c>
      <c r="H41" s="34">
        <v>0</v>
      </c>
      <c r="I41" s="34">
        <v>0</v>
      </c>
      <c r="J41" s="34">
        <f t="shared" si="1"/>
        <v>0</v>
      </c>
      <c r="K41" s="34">
        <v>0</v>
      </c>
      <c r="L41" s="34">
        <v>0</v>
      </c>
      <c r="M41" s="42">
        <f t="shared" si="2"/>
        <v>1.934685</v>
      </c>
      <c r="N41" s="34">
        <f t="shared" si="3"/>
        <v>1.934685</v>
      </c>
      <c r="O41" s="34">
        <f t="shared" si="4"/>
        <v>0</v>
      </c>
    </row>
    <row r="42" s="1" customFormat="1" ht="45" customHeight="1" spans="1:15">
      <c r="A42" s="7">
        <v>37</v>
      </c>
      <c r="B42" s="11" t="s">
        <v>51</v>
      </c>
      <c r="C42" s="12">
        <v>4100.5982</v>
      </c>
      <c r="D42" s="34">
        <v>4100.5982</v>
      </c>
      <c r="E42" s="34">
        <f t="shared" si="0"/>
        <v>0</v>
      </c>
      <c r="F42" s="34">
        <v>8.078018</v>
      </c>
      <c r="G42" s="34">
        <v>8.078018</v>
      </c>
      <c r="H42" s="34">
        <v>4150</v>
      </c>
      <c r="I42" s="34">
        <v>4150</v>
      </c>
      <c r="J42" s="34">
        <f t="shared" si="1"/>
        <v>0</v>
      </c>
      <c r="K42" s="34">
        <v>5.461233</v>
      </c>
      <c r="L42" s="34">
        <v>5.461233</v>
      </c>
      <c r="M42" s="42">
        <f t="shared" si="2"/>
        <v>13.539251</v>
      </c>
      <c r="N42" s="34">
        <f t="shared" si="3"/>
        <v>13.539251</v>
      </c>
      <c r="O42" s="34">
        <f t="shared" si="4"/>
        <v>0</v>
      </c>
    </row>
    <row r="43" s="1" customFormat="1" ht="45" customHeight="1" spans="1:15">
      <c r="A43" s="35">
        <v>38</v>
      </c>
      <c r="B43" s="11" t="s">
        <v>52</v>
      </c>
      <c r="C43" s="12">
        <v>6615</v>
      </c>
      <c r="D43" s="34">
        <v>6615</v>
      </c>
      <c r="E43" s="34">
        <f t="shared" si="0"/>
        <v>0</v>
      </c>
      <c r="F43" s="34">
        <v>13.029276</v>
      </c>
      <c r="G43" s="34">
        <v>13.029276</v>
      </c>
      <c r="H43" s="34">
        <v>2400</v>
      </c>
      <c r="I43" s="34">
        <v>2400</v>
      </c>
      <c r="J43" s="34">
        <f t="shared" si="1"/>
        <v>0</v>
      </c>
      <c r="K43" s="34">
        <v>3.58685</v>
      </c>
      <c r="L43" s="34">
        <v>3.58685</v>
      </c>
      <c r="M43" s="42">
        <f t="shared" si="2"/>
        <v>16.616126</v>
      </c>
      <c r="N43" s="34">
        <f t="shared" si="3"/>
        <v>16.616126</v>
      </c>
      <c r="O43" s="34">
        <f t="shared" si="4"/>
        <v>0</v>
      </c>
    </row>
    <row r="44" s="1" customFormat="1" ht="45" customHeight="1" spans="1:15">
      <c r="A44" s="7">
        <v>39</v>
      </c>
      <c r="B44" s="11" t="s">
        <v>53</v>
      </c>
      <c r="C44" s="12">
        <v>0</v>
      </c>
      <c r="D44" s="34">
        <v>0</v>
      </c>
      <c r="E44" s="34">
        <f t="shared" si="0"/>
        <v>0</v>
      </c>
      <c r="F44" s="34">
        <v>0</v>
      </c>
      <c r="G44" s="34">
        <v>0</v>
      </c>
      <c r="H44" s="34">
        <v>0</v>
      </c>
      <c r="I44" s="34">
        <v>0</v>
      </c>
      <c r="J44" s="34">
        <f t="shared" si="1"/>
        <v>0</v>
      </c>
      <c r="K44" s="34">
        <v>0</v>
      </c>
      <c r="L44" s="34">
        <v>0</v>
      </c>
      <c r="M44" s="42">
        <f t="shared" si="2"/>
        <v>0</v>
      </c>
      <c r="N44" s="34">
        <f t="shared" si="3"/>
        <v>0</v>
      </c>
      <c r="O44" s="34">
        <f t="shared" si="4"/>
        <v>0</v>
      </c>
    </row>
    <row r="45" s="1" customFormat="1" ht="55" customHeight="1" spans="1:15">
      <c r="A45" s="35">
        <v>40</v>
      </c>
      <c r="B45" s="36" t="s">
        <v>54</v>
      </c>
      <c r="C45" s="40">
        <v>8186</v>
      </c>
      <c r="D45" s="39">
        <v>8160</v>
      </c>
      <c r="E45" s="41">
        <f>D45-C45</f>
        <v>-26</v>
      </c>
      <c r="F45" s="34">
        <v>16.16915</v>
      </c>
      <c r="G45" s="34">
        <v>16.16915</v>
      </c>
      <c r="H45" s="34">
        <v>0</v>
      </c>
      <c r="I45" s="34">
        <v>0</v>
      </c>
      <c r="J45" s="34">
        <f t="shared" si="1"/>
        <v>0</v>
      </c>
      <c r="K45" s="34">
        <v>0</v>
      </c>
      <c r="L45" s="34">
        <v>0</v>
      </c>
      <c r="M45" s="42">
        <f t="shared" si="2"/>
        <v>16.16915</v>
      </c>
      <c r="N45" s="34">
        <f t="shared" si="3"/>
        <v>16.16915</v>
      </c>
      <c r="O45" s="34">
        <f t="shared" si="4"/>
        <v>0</v>
      </c>
    </row>
    <row r="46" s="1" customFormat="1" ht="45" customHeight="1" spans="1:15">
      <c r="A46" s="7">
        <v>41</v>
      </c>
      <c r="B46" s="11" t="s">
        <v>55</v>
      </c>
      <c r="C46" s="12">
        <v>4947.97</v>
      </c>
      <c r="D46" s="34">
        <v>4947.97</v>
      </c>
      <c r="E46" s="34">
        <f t="shared" ref="E46:E62" si="5">C46-D46</f>
        <v>0</v>
      </c>
      <c r="F46" s="34">
        <v>9.337207</v>
      </c>
      <c r="G46" s="34">
        <v>9.337207</v>
      </c>
      <c r="H46" s="34">
        <v>889</v>
      </c>
      <c r="I46" s="34">
        <v>889</v>
      </c>
      <c r="J46" s="34">
        <f t="shared" si="1"/>
        <v>0</v>
      </c>
      <c r="K46" s="34">
        <v>1.329846</v>
      </c>
      <c r="L46" s="34">
        <v>1.329846</v>
      </c>
      <c r="M46" s="42">
        <f t="shared" si="2"/>
        <v>10.667053</v>
      </c>
      <c r="N46" s="34">
        <f t="shared" si="3"/>
        <v>10.667053</v>
      </c>
      <c r="O46" s="34">
        <f t="shared" si="4"/>
        <v>0</v>
      </c>
    </row>
    <row r="47" s="1" customFormat="1" ht="45" customHeight="1" spans="1:15">
      <c r="A47" s="35">
        <v>42</v>
      </c>
      <c r="B47" s="11" t="s">
        <v>56</v>
      </c>
      <c r="C47" s="12">
        <v>4608</v>
      </c>
      <c r="D47" s="34">
        <v>4608</v>
      </c>
      <c r="E47" s="34">
        <f t="shared" si="5"/>
        <v>0</v>
      </c>
      <c r="F47" s="34">
        <v>9.208329</v>
      </c>
      <c r="G47" s="34">
        <v>9.208329</v>
      </c>
      <c r="H47" s="34">
        <v>1899</v>
      </c>
      <c r="I47" s="34">
        <v>1899</v>
      </c>
      <c r="J47" s="34">
        <f t="shared" si="1"/>
        <v>0</v>
      </c>
      <c r="K47" s="34">
        <v>2.840696</v>
      </c>
      <c r="L47" s="34">
        <v>2.840696</v>
      </c>
      <c r="M47" s="42">
        <f t="shared" si="2"/>
        <v>12.049025</v>
      </c>
      <c r="N47" s="34">
        <f t="shared" si="3"/>
        <v>12.049025</v>
      </c>
      <c r="O47" s="34">
        <f t="shared" si="4"/>
        <v>0</v>
      </c>
    </row>
    <row r="48" s="1" customFormat="1" ht="45" customHeight="1" spans="1:15">
      <c r="A48" s="7">
        <v>43</v>
      </c>
      <c r="B48" s="11" t="s">
        <v>57</v>
      </c>
      <c r="C48" s="12">
        <v>300</v>
      </c>
      <c r="D48" s="34">
        <v>300</v>
      </c>
      <c r="E48" s="34">
        <f t="shared" si="5"/>
        <v>0</v>
      </c>
      <c r="F48" s="34">
        <v>0.6</v>
      </c>
      <c r="G48" s="34">
        <v>0.6</v>
      </c>
      <c r="H48" s="34">
        <v>2900</v>
      </c>
      <c r="I48" s="34">
        <v>2900</v>
      </c>
      <c r="J48" s="34">
        <f t="shared" si="1"/>
        <v>0</v>
      </c>
      <c r="K48" s="34">
        <v>4.346302</v>
      </c>
      <c r="L48" s="34">
        <v>4.346302</v>
      </c>
      <c r="M48" s="42">
        <f t="shared" si="2"/>
        <v>4.946302</v>
      </c>
      <c r="N48" s="34">
        <f t="shared" si="3"/>
        <v>4.946302</v>
      </c>
      <c r="O48" s="34">
        <f t="shared" si="4"/>
        <v>0</v>
      </c>
    </row>
    <row r="49" s="1" customFormat="1" ht="45" customHeight="1" spans="1:15">
      <c r="A49" s="35">
        <v>44</v>
      </c>
      <c r="B49" s="11" t="s">
        <v>58</v>
      </c>
      <c r="C49" s="12">
        <v>13385</v>
      </c>
      <c r="D49" s="34">
        <v>13385</v>
      </c>
      <c r="E49" s="34">
        <f t="shared" si="5"/>
        <v>0</v>
      </c>
      <c r="F49" s="34">
        <v>26.587475</v>
      </c>
      <c r="G49" s="34">
        <v>26.587475</v>
      </c>
      <c r="H49" s="34">
        <v>3500</v>
      </c>
      <c r="I49" s="34">
        <v>3500</v>
      </c>
      <c r="J49" s="34">
        <f t="shared" si="1"/>
        <v>0</v>
      </c>
      <c r="K49" s="34">
        <v>5.242604</v>
      </c>
      <c r="L49" s="34">
        <v>5.242604</v>
      </c>
      <c r="M49" s="42">
        <f t="shared" si="2"/>
        <v>31.830079</v>
      </c>
      <c r="N49" s="34">
        <f t="shared" si="3"/>
        <v>31.830079</v>
      </c>
      <c r="O49" s="34">
        <f t="shared" si="4"/>
        <v>0</v>
      </c>
    </row>
    <row r="50" s="1" customFormat="1" ht="45" customHeight="1" spans="1:15">
      <c r="A50" s="7">
        <v>45</v>
      </c>
      <c r="B50" s="11" t="s">
        <v>59</v>
      </c>
      <c r="C50" s="12">
        <v>2480</v>
      </c>
      <c r="D50" s="34">
        <v>2480</v>
      </c>
      <c r="E50" s="34">
        <f t="shared" si="5"/>
        <v>0</v>
      </c>
      <c r="F50" s="34">
        <v>5.195288</v>
      </c>
      <c r="G50" s="34">
        <v>5.195288</v>
      </c>
      <c r="H50" s="34">
        <v>2250</v>
      </c>
      <c r="I50" s="34">
        <v>2250</v>
      </c>
      <c r="J50" s="34">
        <f t="shared" si="1"/>
        <v>0</v>
      </c>
      <c r="K50" s="34">
        <v>3.233837</v>
      </c>
      <c r="L50" s="34">
        <v>3.233837</v>
      </c>
      <c r="M50" s="42">
        <f t="shared" si="2"/>
        <v>8.429125</v>
      </c>
      <c r="N50" s="34">
        <f t="shared" si="3"/>
        <v>8.429125</v>
      </c>
      <c r="O50" s="34">
        <f t="shared" si="4"/>
        <v>0</v>
      </c>
    </row>
    <row r="51" s="1" customFormat="1" ht="45" customHeight="1" spans="1:15">
      <c r="A51" s="35">
        <v>46</v>
      </c>
      <c r="B51" s="11" t="s">
        <v>60</v>
      </c>
      <c r="C51" s="12">
        <v>5578</v>
      </c>
      <c r="D51" s="34">
        <v>5578</v>
      </c>
      <c r="E51" s="34">
        <f t="shared" si="5"/>
        <v>0</v>
      </c>
      <c r="F51" s="34">
        <v>11.122301</v>
      </c>
      <c r="G51" s="34">
        <v>11.122301</v>
      </c>
      <c r="H51" s="34">
        <v>0</v>
      </c>
      <c r="I51" s="34">
        <v>0</v>
      </c>
      <c r="J51" s="34">
        <f t="shared" si="1"/>
        <v>0</v>
      </c>
      <c r="K51" s="34">
        <v>0</v>
      </c>
      <c r="L51" s="34">
        <v>0</v>
      </c>
      <c r="M51" s="42">
        <f t="shared" si="2"/>
        <v>11.122301</v>
      </c>
      <c r="N51" s="34">
        <f t="shared" si="3"/>
        <v>11.122301</v>
      </c>
      <c r="O51" s="34">
        <f t="shared" si="4"/>
        <v>0</v>
      </c>
    </row>
    <row r="52" s="1" customFormat="1" ht="45" customHeight="1" spans="1:15">
      <c r="A52" s="7">
        <v>47</v>
      </c>
      <c r="B52" s="11" t="s">
        <v>61</v>
      </c>
      <c r="C52" s="12">
        <v>0</v>
      </c>
      <c r="D52" s="34">
        <v>0</v>
      </c>
      <c r="E52" s="34">
        <f t="shared" si="5"/>
        <v>0</v>
      </c>
      <c r="F52" s="34">
        <v>0</v>
      </c>
      <c r="G52" s="34">
        <v>0</v>
      </c>
      <c r="H52" s="34">
        <v>0</v>
      </c>
      <c r="I52" s="34">
        <v>0</v>
      </c>
      <c r="J52" s="34">
        <f t="shared" si="1"/>
        <v>0</v>
      </c>
      <c r="K52" s="34">
        <v>0</v>
      </c>
      <c r="L52" s="34">
        <v>0</v>
      </c>
      <c r="M52" s="42">
        <f t="shared" si="2"/>
        <v>0</v>
      </c>
      <c r="N52" s="34">
        <f t="shared" si="3"/>
        <v>0</v>
      </c>
      <c r="O52" s="34">
        <f t="shared" si="4"/>
        <v>0</v>
      </c>
    </row>
    <row r="53" s="1" customFormat="1" ht="45" customHeight="1" spans="1:15">
      <c r="A53" s="35">
        <v>48</v>
      </c>
      <c r="B53" s="11" t="s">
        <v>62</v>
      </c>
      <c r="C53" s="12">
        <v>0</v>
      </c>
      <c r="D53" s="34">
        <v>0</v>
      </c>
      <c r="E53" s="34">
        <f t="shared" si="5"/>
        <v>0</v>
      </c>
      <c r="F53" s="34">
        <v>0</v>
      </c>
      <c r="G53" s="34">
        <v>0</v>
      </c>
      <c r="H53" s="34">
        <v>0</v>
      </c>
      <c r="I53" s="34">
        <v>0</v>
      </c>
      <c r="J53" s="34">
        <f t="shared" si="1"/>
        <v>0</v>
      </c>
      <c r="K53" s="34">
        <v>0</v>
      </c>
      <c r="L53" s="34">
        <v>0</v>
      </c>
      <c r="M53" s="42">
        <f t="shared" si="2"/>
        <v>0</v>
      </c>
      <c r="N53" s="34">
        <f t="shared" si="3"/>
        <v>0</v>
      </c>
      <c r="O53" s="34">
        <f t="shared" si="4"/>
        <v>0</v>
      </c>
    </row>
    <row r="54" s="1" customFormat="1" ht="45" customHeight="1" spans="1:15">
      <c r="A54" s="7">
        <v>49</v>
      </c>
      <c r="B54" s="11" t="s">
        <v>63</v>
      </c>
      <c r="C54" s="12">
        <v>0</v>
      </c>
      <c r="D54" s="34">
        <v>0</v>
      </c>
      <c r="E54" s="34">
        <f t="shared" si="5"/>
        <v>0</v>
      </c>
      <c r="F54" s="34">
        <v>0</v>
      </c>
      <c r="G54" s="34">
        <v>0</v>
      </c>
      <c r="H54" s="34">
        <v>0</v>
      </c>
      <c r="I54" s="34">
        <v>0</v>
      </c>
      <c r="J54" s="34">
        <f t="shared" si="1"/>
        <v>0</v>
      </c>
      <c r="K54" s="34">
        <v>0</v>
      </c>
      <c r="L54" s="34">
        <v>0</v>
      </c>
      <c r="M54" s="42">
        <f t="shared" si="2"/>
        <v>0</v>
      </c>
      <c r="N54" s="34">
        <f t="shared" si="3"/>
        <v>0</v>
      </c>
      <c r="O54" s="34">
        <f t="shared" si="4"/>
        <v>0</v>
      </c>
    </row>
    <row r="55" s="1" customFormat="1" ht="45" customHeight="1" spans="1:15">
      <c r="A55" s="35">
        <v>50</v>
      </c>
      <c r="B55" s="11" t="s">
        <v>64</v>
      </c>
      <c r="C55" s="12">
        <v>7187.3232</v>
      </c>
      <c r="D55" s="34">
        <v>7187.3232</v>
      </c>
      <c r="E55" s="34">
        <f t="shared" si="5"/>
        <v>0</v>
      </c>
      <c r="F55" s="34">
        <v>14.033011</v>
      </c>
      <c r="G55" s="34">
        <v>14.033011</v>
      </c>
      <c r="H55" s="34">
        <v>6725</v>
      </c>
      <c r="I55" s="34">
        <v>6725</v>
      </c>
      <c r="J55" s="34">
        <f t="shared" si="1"/>
        <v>0</v>
      </c>
      <c r="K55" s="34">
        <v>10.002227</v>
      </c>
      <c r="L55" s="34">
        <v>10.002227</v>
      </c>
      <c r="M55" s="42">
        <f t="shared" si="2"/>
        <v>24.035238</v>
      </c>
      <c r="N55" s="34">
        <f t="shared" si="3"/>
        <v>24.035238</v>
      </c>
      <c r="O55" s="34">
        <f t="shared" si="4"/>
        <v>0</v>
      </c>
    </row>
    <row r="56" s="1" customFormat="1" ht="45" customHeight="1" spans="1:15">
      <c r="A56" s="7">
        <v>51</v>
      </c>
      <c r="B56" s="11" t="s">
        <v>65</v>
      </c>
      <c r="C56" s="12">
        <v>5320</v>
      </c>
      <c r="D56" s="34">
        <v>5320</v>
      </c>
      <c r="E56" s="34">
        <f t="shared" si="5"/>
        <v>0</v>
      </c>
      <c r="F56" s="34">
        <v>10.636219</v>
      </c>
      <c r="G56" s="34">
        <v>10.636219</v>
      </c>
      <c r="H56" s="34">
        <v>1000</v>
      </c>
      <c r="I56" s="34">
        <v>1000</v>
      </c>
      <c r="J56" s="34">
        <f t="shared" si="1"/>
        <v>0</v>
      </c>
      <c r="K56" s="34">
        <v>1.5</v>
      </c>
      <c r="L56" s="34">
        <v>1.5</v>
      </c>
      <c r="M56" s="42">
        <f t="shared" si="2"/>
        <v>12.136219</v>
      </c>
      <c r="N56" s="34">
        <f t="shared" si="3"/>
        <v>12.136219</v>
      </c>
      <c r="O56" s="34">
        <f t="shared" si="4"/>
        <v>0</v>
      </c>
    </row>
    <row r="57" s="1" customFormat="1" ht="45" customHeight="1" spans="1:15">
      <c r="A57" s="35">
        <v>52</v>
      </c>
      <c r="B57" s="11" t="s">
        <v>66</v>
      </c>
      <c r="C57" s="12">
        <v>1800</v>
      </c>
      <c r="D57" s="34">
        <v>1800</v>
      </c>
      <c r="E57" s="34">
        <f t="shared" si="5"/>
        <v>0</v>
      </c>
      <c r="F57" s="34">
        <v>3.547397</v>
      </c>
      <c r="G57" s="34">
        <v>3.547397</v>
      </c>
      <c r="H57" s="34">
        <v>0</v>
      </c>
      <c r="I57" s="34">
        <v>0</v>
      </c>
      <c r="J57" s="34">
        <f t="shared" si="1"/>
        <v>0</v>
      </c>
      <c r="K57" s="34">
        <v>0</v>
      </c>
      <c r="L57" s="34">
        <v>0</v>
      </c>
      <c r="M57" s="42">
        <f t="shared" si="2"/>
        <v>3.547397</v>
      </c>
      <c r="N57" s="34">
        <f t="shared" si="3"/>
        <v>3.547397</v>
      </c>
      <c r="O57" s="34">
        <f t="shared" si="4"/>
        <v>0</v>
      </c>
    </row>
    <row r="58" s="1" customFormat="1" ht="45" customHeight="1" spans="1:15">
      <c r="A58" s="7">
        <v>53</v>
      </c>
      <c r="B58" s="11" t="s">
        <v>67</v>
      </c>
      <c r="C58" s="12">
        <v>1540</v>
      </c>
      <c r="D58" s="34">
        <v>1540</v>
      </c>
      <c r="E58" s="34">
        <f t="shared" si="5"/>
        <v>0</v>
      </c>
      <c r="F58" s="34">
        <v>3.07452</v>
      </c>
      <c r="G58" s="34">
        <v>3.07452</v>
      </c>
      <c r="H58" s="34">
        <v>0</v>
      </c>
      <c r="I58" s="34">
        <v>0</v>
      </c>
      <c r="J58" s="34">
        <f t="shared" si="1"/>
        <v>0</v>
      </c>
      <c r="K58" s="34">
        <v>0</v>
      </c>
      <c r="L58" s="34">
        <v>0</v>
      </c>
      <c r="M58" s="42">
        <f t="shared" si="2"/>
        <v>3.07452</v>
      </c>
      <c r="N58" s="34">
        <f t="shared" si="3"/>
        <v>3.07452</v>
      </c>
      <c r="O58" s="34">
        <f t="shared" si="4"/>
        <v>0</v>
      </c>
    </row>
    <row r="59" s="1" customFormat="1" ht="45" customHeight="1" spans="1:15">
      <c r="A59" s="35">
        <v>54</v>
      </c>
      <c r="B59" s="11" t="s">
        <v>68</v>
      </c>
      <c r="C59" s="12">
        <v>6570</v>
      </c>
      <c r="D59" s="34">
        <v>6570</v>
      </c>
      <c r="E59" s="34">
        <f t="shared" si="5"/>
        <v>0</v>
      </c>
      <c r="F59" s="34">
        <v>12.941205</v>
      </c>
      <c r="G59" s="34">
        <v>12.941205</v>
      </c>
      <c r="H59" s="34">
        <v>5530</v>
      </c>
      <c r="I59" s="34">
        <v>5530</v>
      </c>
      <c r="J59" s="34">
        <f t="shared" si="1"/>
        <v>0</v>
      </c>
      <c r="K59" s="34">
        <v>8.284727</v>
      </c>
      <c r="L59" s="34">
        <v>8.284727</v>
      </c>
      <c r="M59" s="42">
        <f t="shared" si="2"/>
        <v>21.225932</v>
      </c>
      <c r="N59" s="34">
        <f t="shared" si="3"/>
        <v>21.225932</v>
      </c>
      <c r="O59" s="34">
        <f t="shared" si="4"/>
        <v>0</v>
      </c>
    </row>
    <row r="60" s="1" customFormat="1" ht="45" customHeight="1" spans="1:15">
      <c r="A60" s="7">
        <v>55</v>
      </c>
      <c r="B60" s="11" t="s">
        <v>69</v>
      </c>
      <c r="C60" s="12">
        <v>0</v>
      </c>
      <c r="D60" s="34">
        <v>0</v>
      </c>
      <c r="E60" s="34">
        <f t="shared" si="5"/>
        <v>0</v>
      </c>
      <c r="F60" s="34">
        <v>0</v>
      </c>
      <c r="G60" s="34">
        <v>0</v>
      </c>
      <c r="H60" s="34">
        <v>0</v>
      </c>
      <c r="I60" s="34">
        <v>0</v>
      </c>
      <c r="J60" s="34">
        <f t="shared" si="1"/>
        <v>0</v>
      </c>
      <c r="K60" s="34">
        <v>0</v>
      </c>
      <c r="L60" s="34">
        <v>0</v>
      </c>
      <c r="M60" s="42">
        <f t="shared" si="2"/>
        <v>0</v>
      </c>
      <c r="N60" s="34">
        <f t="shared" si="3"/>
        <v>0</v>
      </c>
      <c r="O60" s="34">
        <f t="shared" si="4"/>
        <v>0</v>
      </c>
    </row>
    <row r="61" s="1" customFormat="1" ht="45" customHeight="1" spans="1:15">
      <c r="A61" s="35">
        <v>56</v>
      </c>
      <c r="B61" s="11" t="s">
        <v>70</v>
      </c>
      <c r="C61" s="12">
        <v>500</v>
      </c>
      <c r="D61" s="34">
        <v>500</v>
      </c>
      <c r="E61" s="34">
        <f t="shared" si="5"/>
        <v>0</v>
      </c>
      <c r="F61" s="34">
        <v>1</v>
      </c>
      <c r="G61" s="34">
        <v>1</v>
      </c>
      <c r="H61" s="34">
        <v>0</v>
      </c>
      <c r="I61" s="34">
        <v>0</v>
      </c>
      <c r="J61" s="34">
        <f t="shared" si="1"/>
        <v>0</v>
      </c>
      <c r="K61" s="34">
        <v>0</v>
      </c>
      <c r="L61" s="34">
        <v>0</v>
      </c>
      <c r="M61" s="42">
        <f t="shared" si="2"/>
        <v>1</v>
      </c>
      <c r="N61" s="34">
        <f t="shared" si="3"/>
        <v>1</v>
      </c>
      <c r="O61" s="34">
        <f t="shared" si="4"/>
        <v>0</v>
      </c>
    </row>
    <row r="62" s="1" customFormat="1" ht="45" customHeight="1" spans="1:15">
      <c r="A62" s="7">
        <v>57</v>
      </c>
      <c r="B62" s="11" t="s">
        <v>71</v>
      </c>
      <c r="C62" s="12">
        <v>4615</v>
      </c>
      <c r="D62" s="34">
        <v>4615</v>
      </c>
      <c r="E62" s="34">
        <f t="shared" si="5"/>
        <v>0</v>
      </c>
      <c r="F62" s="34">
        <v>9.172246</v>
      </c>
      <c r="G62" s="34">
        <v>9.172246</v>
      </c>
      <c r="H62" s="34">
        <v>0</v>
      </c>
      <c r="I62" s="34">
        <v>0</v>
      </c>
      <c r="J62" s="34">
        <f t="shared" si="1"/>
        <v>0</v>
      </c>
      <c r="K62" s="34">
        <v>0</v>
      </c>
      <c r="L62" s="34">
        <v>0</v>
      </c>
      <c r="M62" s="42">
        <f t="shared" si="2"/>
        <v>9.172246</v>
      </c>
      <c r="N62" s="34">
        <f t="shared" si="3"/>
        <v>9.172246</v>
      </c>
      <c r="O62" s="34">
        <f t="shared" si="4"/>
        <v>0</v>
      </c>
    </row>
    <row r="63" s="2" customFormat="1" ht="57" customHeight="1" spans="1:15">
      <c r="A63" s="14"/>
      <c r="B63" s="19" t="s">
        <v>72</v>
      </c>
      <c r="C63" s="20">
        <f t="shared" ref="C63:N63" si="6">SUM(C6:C62)</f>
        <v>597805.398817</v>
      </c>
      <c r="D63" s="42">
        <f t="shared" si="6"/>
        <v>597779.398817</v>
      </c>
      <c r="E63" s="42">
        <f t="shared" si="6"/>
        <v>-26</v>
      </c>
      <c r="F63" s="42">
        <f t="shared" si="6"/>
        <v>1150.70498099999</v>
      </c>
      <c r="G63" s="43">
        <f t="shared" si="6"/>
        <v>1150.704981</v>
      </c>
      <c r="H63" s="42">
        <f t="shared" si="6"/>
        <v>210573.9566</v>
      </c>
      <c r="I63" s="42">
        <f t="shared" si="6"/>
        <v>211473.9566</v>
      </c>
      <c r="J63" s="42">
        <f t="shared" si="6"/>
        <v>900</v>
      </c>
      <c r="K63" s="42">
        <f t="shared" si="6"/>
        <v>309.758694</v>
      </c>
      <c r="L63" s="43">
        <f t="shared" si="6"/>
        <v>309.758694</v>
      </c>
      <c r="M63" s="42">
        <f t="shared" si="6"/>
        <v>1460.46367499999</v>
      </c>
      <c r="N63" s="43">
        <f t="shared" si="6"/>
        <v>1460.463675</v>
      </c>
      <c r="O63" s="34">
        <f t="shared" si="4"/>
        <v>-7.73070496506989e-12</v>
      </c>
    </row>
    <row r="64" s="2" customFormat="1" ht="35" customHeight="1" spans="2:7">
      <c r="B64" s="21"/>
      <c r="C64" s="20">
        <f t="shared" ref="C64:G64" si="7">C63+H63</f>
        <v>808379.355417</v>
      </c>
      <c r="D64" s="20">
        <f t="shared" si="7"/>
        <v>809253.355417</v>
      </c>
      <c r="F64" s="20">
        <f t="shared" si="7"/>
        <v>1460.46367499999</v>
      </c>
      <c r="G64" s="20">
        <f t="shared" si="7"/>
        <v>1460.463675</v>
      </c>
    </row>
    <row r="65" s="1" customFormat="1" ht="35" customHeight="1" spans="2:15">
      <c r="B65" s="3"/>
      <c r="G65" s="4"/>
      <c r="O65" s="2"/>
    </row>
    <row r="66" s="1" customFormat="1" ht="35" customHeight="1" spans="2:15">
      <c r="B66" s="3"/>
      <c r="G66" s="4"/>
      <c r="O66" s="2"/>
    </row>
    <row r="67" s="1" customFormat="1" ht="29" customHeight="1" spans="2:15">
      <c r="B67" s="3"/>
      <c r="G67" s="4"/>
      <c r="O67" s="2"/>
    </row>
  </sheetData>
  <mergeCells count="7">
    <mergeCell ref="A3:O3"/>
    <mergeCell ref="C4:L4"/>
    <mergeCell ref="A4:A5"/>
    <mergeCell ref="B4:B5"/>
    <mergeCell ref="M4:M5"/>
    <mergeCell ref="N4:N5"/>
    <mergeCell ref="O4:O5"/>
  </mergeCells>
  <pageMargins left="0.751388888888889" right="0.751388888888889" top="1" bottom="1" header="0.5" footer="0.5"/>
  <pageSetup paperSize="9" scale="3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66"/>
  <sheetViews>
    <sheetView view="pageBreakPreview" zoomScale="50" zoomScaleNormal="50" workbookViewId="0">
      <pane ySplit="4" topLeftCell="A5" activePane="bottomLeft" state="frozen"/>
      <selection/>
      <selection pane="bottomLeft" activeCell="A1" sqref="$A1:$XFD1048576"/>
    </sheetView>
  </sheetViews>
  <sheetFormatPr defaultColWidth="8.87387387387387" defaultRowHeight="14.1"/>
  <cols>
    <col min="1" max="1" width="8.72072072072072" style="1" customWidth="1"/>
    <col min="2" max="2" width="57.6306306306306" style="3" customWidth="1"/>
    <col min="3" max="3" width="27.4594594594595" style="1" customWidth="1"/>
    <col min="4" max="4" width="28" style="1" customWidth="1"/>
    <col min="5" max="5" width="13.6216216216216" style="1" customWidth="1"/>
    <col min="6" max="6" width="23.5405405405405" style="1" customWidth="1"/>
    <col min="7" max="7" width="23.5405405405405" style="4" customWidth="1"/>
    <col min="8" max="8" width="25.4594594594595" style="1" customWidth="1"/>
    <col min="9" max="9" width="31.4684684684685" style="1" customWidth="1"/>
    <col min="10" max="10" width="16.0900900900901" style="1" customWidth="1"/>
    <col min="11" max="11" width="22.8738738738739" style="1" customWidth="1"/>
    <col min="12" max="12" width="26.5045045045045" style="1" customWidth="1"/>
    <col min="13" max="13" width="29" style="1" customWidth="1"/>
    <col min="14" max="14" width="25.0900900900901" style="1" customWidth="1"/>
    <col min="15" max="15" width="17.8198198198198" style="2" customWidth="1"/>
    <col min="16" max="16384" width="8.87387387387387" style="1"/>
  </cols>
  <sheetData>
    <row r="2" ht="55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5" customHeight="1" spans="1:15">
      <c r="A3" s="7" t="s">
        <v>2</v>
      </c>
      <c r="B3" s="7" t="s">
        <v>3</v>
      </c>
      <c r="C3" s="7" t="s">
        <v>4</v>
      </c>
      <c r="D3" s="7"/>
      <c r="E3" s="7"/>
      <c r="F3" s="7"/>
      <c r="G3" s="8"/>
      <c r="H3" s="7"/>
      <c r="I3" s="7"/>
      <c r="J3" s="7"/>
      <c r="K3" s="7"/>
      <c r="L3" s="7"/>
      <c r="M3" s="9" t="s">
        <v>5</v>
      </c>
      <c r="N3" s="9" t="s">
        <v>6</v>
      </c>
      <c r="O3" s="22" t="s">
        <v>7</v>
      </c>
    </row>
    <row r="4" ht="82" customHeight="1" spans="1:15">
      <c r="A4" s="7"/>
      <c r="B4" s="7"/>
      <c r="C4" s="9" t="s">
        <v>8</v>
      </c>
      <c r="D4" s="9" t="s">
        <v>9</v>
      </c>
      <c r="E4" s="9" t="s">
        <v>10</v>
      </c>
      <c r="F4" s="9" t="s">
        <v>11</v>
      </c>
      <c r="G4" s="10" t="s">
        <v>12</v>
      </c>
      <c r="H4" s="9" t="s">
        <v>13</v>
      </c>
      <c r="I4" s="9" t="s">
        <v>14</v>
      </c>
      <c r="J4" s="9" t="s">
        <v>10</v>
      </c>
      <c r="K4" s="9" t="s">
        <v>11</v>
      </c>
      <c r="L4" s="9" t="s">
        <v>12</v>
      </c>
      <c r="M4" s="9"/>
      <c r="N4" s="9"/>
      <c r="O4" s="22"/>
    </row>
    <row r="5" s="1" customFormat="1" ht="45" customHeight="1" spans="1:15">
      <c r="A5" s="7">
        <v>1</v>
      </c>
      <c r="B5" s="11" t="s">
        <v>15</v>
      </c>
      <c r="C5" s="12">
        <v>236873.70042</v>
      </c>
      <c r="D5" s="12">
        <v>236873.70042</v>
      </c>
      <c r="E5" s="13">
        <f>C5-D5</f>
        <v>0</v>
      </c>
      <c r="F5" s="12">
        <v>452.08543199999</v>
      </c>
      <c r="G5" s="12">
        <v>452.085431999998</v>
      </c>
      <c r="H5" s="12">
        <v>8450</v>
      </c>
      <c r="I5" s="12">
        <v>8450</v>
      </c>
      <c r="J5" s="12">
        <f>I5-H5</f>
        <v>0</v>
      </c>
      <c r="K5" s="12">
        <v>10.984728</v>
      </c>
      <c r="L5" s="12">
        <v>10.984728</v>
      </c>
      <c r="M5" s="23">
        <f>SUM(F5,K5)</f>
        <v>463.07015999999</v>
      </c>
      <c r="N5" s="12">
        <f>G5+L5</f>
        <v>463.070159999998</v>
      </c>
      <c r="O5" s="13">
        <f>M5-N5</f>
        <v>-8.01492205937393e-12</v>
      </c>
    </row>
    <row r="6" ht="45" customHeight="1" spans="1:15">
      <c r="A6" s="14">
        <v>2</v>
      </c>
      <c r="B6" s="11" t="s">
        <v>16</v>
      </c>
      <c r="C6" s="12">
        <v>10298.65</v>
      </c>
      <c r="D6" s="12">
        <v>10298.65</v>
      </c>
      <c r="E6" s="13">
        <f t="shared" ref="E6:E37" si="0">C6-D6</f>
        <v>0</v>
      </c>
      <c r="F6" s="12">
        <v>14.934115</v>
      </c>
      <c r="G6" s="12">
        <v>14.934115</v>
      </c>
      <c r="H6" s="12">
        <v>13520</v>
      </c>
      <c r="I6" s="12">
        <v>13520</v>
      </c>
      <c r="J6" s="12">
        <f t="shared" ref="J6:J37" si="1">I6-H6</f>
        <v>0</v>
      </c>
      <c r="K6" s="12">
        <v>20.121989</v>
      </c>
      <c r="L6" s="12">
        <v>20.121989</v>
      </c>
      <c r="M6" s="23">
        <f t="shared" ref="M6:M37" si="2">SUM(F6,K6)</f>
        <v>35.056104</v>
      </c>
      <c r="N6" s="12">
        <f t="shared" ref="N6:N37" si="3">G6+L6</f>
        <v>35.056104</v>
      </c>
      <c r="O6" s="13">
        <f t="shared" ref="O6:O37" si="4">M6-N6</f>
        <v>0</v>
      </c>
    </row>
    <row r="7" ht="45" customHeight="1" spans="1:15">
      <c r="A7" s="14">
        <v>3</v>
      </c>
      <c r="B7" s="11" t="s">
        <v>17</v>
      </c>
      <c r="C7" s="12">
        <v>28794</v>
      </c>
      <c r="D7" s="12">
        <v>28794</v>
      </c>
      <c r="E7" s="13">
        <f t="shared" si="0"/>
        <v>0</v>
      </c>
      <c r="F7" s="12">
        <v>56.414318</v>
      </c>
      <c r="G7" s="12">
        <v>56.414318</v>
      </c>
      <c r="H7" s="12">
        <v>9190</v>
      </c>
      <c r="I7" s="12">
        <v>9190</v>
      </c>
      <c r="J7" s="12">
        <f t="shared" si="1"/>
        <v>0</v>
      </c>
      <c r="K7" s="12">
        <v>13.693358</v>
      </c>
      <c r="L7" s="12">
        <v>13.693358</v>
      </c>
      <c r="M7" s="23">
        <f t="shared" si="2"/>
        <v>70.107676</v>
      </c>
      <c r="N7" s="12">
        <f t="shared" si="3"/>
        <v>70.107676</v>
      </c>
      <c r="O7" s="13">
        <f t="shared" si="4"/>
        <v>0</v>
      </c>
    </row>
    <row r="8" ht="45" customHeight="1" spans="1:15">
      <c r="A8" s="14">
        <v>4</v>
      </c>
      <c r="B8" s="11" t="s">
        <v>18</v>
      </c>
      <c r="C8" s="12">
        <v>0</v>
      </c>
      <c r="D8" s="12">
        <v>0</v>
      </c>
      <c r="E8" s="13">
        <f t="shared" si="0"/>
        <v>0</v>
      </c>
      <c r="F8" s="12">
        <v>0</v>
      </c>
      <c r="G8" s="12">
        <v>0</v>
      </c>
      <c r="H8" s="12">
        <v>0</v>
      </c>
      <c r="I8" s="12">
        <v>0</v>
      </c>
      <c r="J8" s="12">
        <f t="shared" si="1"/>
        <v>0</v>
      </c>
      <c r="K8" s="12">
        <v>0</v>
      </c>
      <c r="L8" s="12">
        <v>0</v>
      </c>
      <c r="M8" s="23">
        <f t="shared" si="2"/>
        <v>0</v>
      </c>
      <c r="N8" s="12">
        <f t="shared" si="3"/>
        <v>0</v>
      </c>
      <c r="O8" s="13">
        <f t="shared" si="4"/>
        <v>0</v>
      </c>
    </row>
    <row r="9" ht="45" customHeight="1" spans="1:15">
      <c r="A9" s="14">
        <v>5</v>
      </c>
      <c r="B9" s="11" t="s">
        <v>19</v>
      </c>
      <c r="C9" s="12">
        <v>21749.527369</v>
      </c>
      <c r="D9" s="12">
        <v>21749.527369</v>
      </c>
      <c r="E9" s="13">
        <f t="shared" si="0"/>
        <v>0</v>
      </c>
      <c r="F9" s="12">
        <v>42.914748</v>
      </c>
      <c r="G9" s="12">
        <v>42.914748</v>
      </c>
      <c r="H9" s="12">
        <v>24986</v>
      </c>
      <c r="I9" s="12">
        <v>24986</v>
      </c>
      <c r="J9" s="12">
        <f t="shared" si="1"/>
        <v>0</v>
      </c>
      <c r="K9" s="12">
        <v>37.276688</v>
      </c>
      <c r="L9" s="12">
        <v>37.276688</v>
      </c>
      <c r="M9" s="23">
        <f t="shared" si="2"/>
        <v>80.191436</v>
      </c>
      <c r="N9" s="12">
        <f t="shared" si="3"/>
        <v>80.191436</v>
      </c>
      <c r="O9" s="13">
        <f t="shared" si="4"/>
        <v>0</v>
      </c>
    </row>
    <row r="10" ht="45" customHeight="1" spans="1:15">
      <c r="A10" s="14">
        <v>6</v>
      </c>
      <c r="B10" s="11" t="s">
        <v>20</v>
      </c>
      <c r="C10" s="12">
        <v>7509</v>
      </c>
      <c r="D10" s="12">
        <v>7509</v>
      </c>
      <c r="E10" s="13">
        <f t="shared" si="0"/>
        <v>0</v>
      </c>
      <c r="F10" s="12">
        <v>13.120006</v>
      </c>
      <c r="G10" s="12">
        <v>13.120006</v>
      </c>
      <c r="H10" s="12">
        <f>14790-7100</f>
        <v>7690</v>
      </c>
      <c r="I10" s="12">
        <f>14790-7100</f>
        <v>7690</v>
      </c>
      <c r="J10" s="12">
        <f t="shared" si="1"/>
        <v>0</v>
      </c>
      <c r="K10" s="12">
        <v>11.510756</v>
      </c>
      <c r="L10" s="12">
        <v>11.510756</v>
      </c>
      <c r="M10" s="23">
        <f t="shared" si="2"/>
        <v>24.630762</v>
      </c>
      <c r="N10" s="12">
        <f t="shared" si="3"/>
        <v>24.630762</v>
      </c>
      <c r="O10" s="13">
        <f t="shared" si="4"/>
        <v>0</v>
      </c>
    </row>
    <row r="11" ht="45" customHeight="1" spans="1:15">
      <c r="A11" s="14">
        <v>7</v>
      </c>
      <c r="B11" s="11" t="s">
        <v>21</v>
      </c>
      <c r="C11" s="12">
        <v>6022</v>
      </c>
      <c r="D11" s="12">
        <v>6022</v>
      </c>
      <c r="E11" s="13">
        <f t="shared" si="0"/>
        <v>0</v>
      </c>
      <c r="F11" s="12">
        <v>11.989479</v>
      </c>
      <c r="G11" s="12">
        <v>11.989479</v>
      </c>
      <c r="H11" s="12">
        <v>2500</v>
      </c>
      <c r="I11" s="12">
        <v>2500</v>
      </c>
      <c r="J11" s="12">
        <f t="shared" si="1"/>
        <v>0</v>
      </c>
      <c r="K11" s="12">
        <v>3.684452</v>
      </c>
      <c r="L11" s="12">
        <v>3.684452</v>
      </c>
      <c r="M11" s="23">
        <f t="shared" si="2"/>
        <v>15.673931</v>
      </c>
      <c r="N11" s="12">
        <f t="shared" si="3"/>
        <v>15.673931</v>
      </c>
      <c r="O11" s="13">
        <f t="shared" si="4"/>
        <v>0</v>
      </c>
    </row>
    <row r="12" ht="45" customHeight="1" spans="1:15">
      <c r="A12" s="14">
        <v>8</v>
      </c>
      <c r="B12" s="11" t="s">
        <v>22</v>
      </c>
      <c r="C12" s="12">
        <v>13590</v>
      </c>
      <c r="D12" s="12">
        <v>13590</v>
      </c>
      <c r="E12" s="13">
        <f t="shared" si="0"/>
        <v>0</v>
      </c>
      <c r="F12" s="12">
        <v>26.883888</v>
      </c>
      <c r="G12" s="12">
        <v>26.883888</v>
      </c>
      <c r="H12" s="12">
        <f>14490-1500-1500</f>
        <v>11490</v>
      </c>
      <c r="I12" s="12">
        <f>14490-1500-1500</f>
        <v>11490</v>
      </c>
      <c r="J12" s="12">
        <f t="shared" si="1"/>
        <v>0</v>
      </c>
      <c r="K12" s="12">
        <v>17.197851</v>
      </c>
      <c r="L12" s="12">
        <v>17.197851</v>
      </c>
      <c r="M12" s="23">
        <f t="shared" si="2"/>
        <v>44.081739</v>
      </c>
      <c r="N12" s="12">
        <f t="shared" si="3"/>
        <v>44.081739</v>
      </c>
      <c r="O12" s="13">
        <f t="shared" si="4"/>
        <v>0</v>
      </c>
    </row>
    <row r="13" ht="45" customHeight="1" spans="1:15">
      <c r="A13" s="14">
        <v>9</v>
      </c>
      <c r="B13" s="11" t="s">
        <v>23</v>
      </c>
      <c r="C13" s="12">
        <v>12499.857628</v>
      </c>
      <c r="D13" s="12">
        <v>12499.857628</v>
      </c>
      <c r="E13" s="13">
        <f t="shared" si="0"/>
        <v>0</v>
      </c>
      <c r="F13" s="12">
        <v>24.095688</v>
      </c>
      <c r="G13" s="12">
        <v>24.095688</v>
      </c>
      <c r="H13" s="12">
        <f>6905-1500</f>
        <v>5405</v>
      </c>
      <c r="I13" s="12">
        <f>6905-1500</f>
        <v>5405</v>
      </c>
      <c r="J13" s="12">
        <f t="shared" si="1"/>
        <v>0</v>
      </c>
      <c r="K13" s="12">
        <v>6.323732</v>
      </c>
      <c r="L13" s="12">
        <v>6.323732</v>
      </c>
      <c r="M13" s="23">
        <f t="shared" si="2"/>
        <v>30.41942</v>
      </c>
      <c r="N13" s="12">
        <f t="shared" si="3"/>
        <v>30.41942</v>
      </c>
      <c r="O13" s="13">
        <f t="shared" si="4"/>
        <v>0</v>
      </c>
    </row>
    <row r="14" ht="45" customHeight="1" spans="1:15">
      <c r="A14" s="14">
        <v>10</v>
      </c>
      <c r="B14" s="15" t="s">
        <v>24</v>
      </c>
      <c r="C14" s="12">
        <v>26010</v>
      </c>
      <c r="D14" s="12">
        <v>26010</v>
      </c>
      <c r="E14" s="13">
        <f t="shared" si="0"/>
        <v>0</v>
      </c>
      <c r="F14" s="12">
        <v>50.287122</v>
      </c>
      <c r="G14" s="12">
        <v>50.287122</v>
      </c>
      <c r="H14" s="16">
        <v>9750</v>
      </c>
      <c r="I14" s="16">
        <v>10650</v>
      </c>
      <c r="J14" s="16">
        <f t="shared" si="1"/>
        <v>900</v>
      </c>
      <c r="K14" s="12">
        <v>15.355071</v>
      </c>
      <c r="L14" s="12">
        <v>15.355071</v>
      </c>
      <c r="M14" s="23">
        <f t="shared" si="2"/>
        <v>65.642193</v>
      </c>
      <c r="N14" s="12">
        <f t="shared" si="3"/>
        <v>65.642193</v>
      </c>
      <c r="O14" s="13">
        <f t="shared" si="4"/>
        <v>0</v>
      </c>
    </row>
    <row r="15" ht="45" customHeight="1" spans="1:15">
      <c r="A15" s="14">
        <v>11</v>
      </c>
      <c r="B15" s="11" t="s">
        <v>25</v>
      </c>
      <c r="C15" s="12">
        <v>11869</v>
      </c>
      <c r="D15" s="12">
        <v>11869</v>
      </c>
      <c r="E15" s="13">
        <f t="shared" si="0"/>
        <v>0</v>
      </c>
      <c r="F15" s="12">
        <v>23.448713</v>
      </c>
      <c r="G15" s="12">
        <v>23.448713</v>
      </c>
      <c r="H15" s="12">
        <v>4000</v>
      </c>
      <c r="I15" s="12">
        <v>4000</v>
      </c>
      <c r="J15" s="12">
        <f t="shared" si="1"/>
        <v>0</v>
      </c>
      <c r="K15" s="12">
        <v>5.889041</v>
      </c>
      <c r="L15" s="12">
        <v>5.889041</v>
      </c>
      <c r="M15" s="23">
        <f t="shared" si="2"/>
        <v>29.337754</v>
      </c>
      <c r="N15" s="12">
        <f t="shared" si="3"/>
        <v>29.337754</v>
      </c>
      <c r="O15" s="13">
        <f t="shared" si="4"/>
        <v>0</v>
      </c>
    </row>
    <row r="16" ht="45" customHeight="1" spans="1:15">
      <c r="A16" s="14">
        <v>12</v>
      </c>
      <c r="B16" s="11" t="s">
        <v>26</v>
      </c>
      <c r="C16" s="12">
        <v>5045</v>
      </c>
      <c r="D16" s="12">
        <v>5045</v>
      </c>
      <c r="E16" s="13">
        <f t="shared" si="0"/>
        <v>0</v>
      </c>
      <c r="F16" s="12">
        <v>9.471726</v>
      </c>
      <c r="G16" s="12">
        <v>9.471726</v>
      </c>
      <c r="H16" s="12">
        <v>3430</v>
      </c>
      <c r="I16" s="12">
        <v>3430</v>
      </c>
      <c r="J16" s="12">
        <f t="shared" si="1"/>
        <v>0</v>
      </c>
      <c r="K16" s="12">
        <v>3.815959</v>
      </c>
      <c r="L16" s="12">
        <v>3.815959</v>
      </c>
      <c r="M16" s="23">
        <f t="shared" si="2"/>
        <v>13.287685</v>
      </c>
      <c r="N16" s="12">
        <f t="shared" si="3"/>
        <v>13.287685</v>
      </c>
      <c r="O16" s="13">
        <f t="shared" si="4"/>
        <v>0</v>
      </c>
    </row>
    <row r="17" ht="45" customHeight="1" spans="1:15">
      <c r="A17" s="14">
        <v>13</v>
      </c>
      <c r="B17" s="11" t="s">
        <v>27</v>
      </c>
      <c r="C17" s="12">
        <v>16637.81</v>
      </c>
      <c r="D17" s="12">
        <v>16637.81</v>
      </c>
      <c r="E17" s="13">
        <f t="shared" si="0"/>
        <v>0</v>
      </c>
      <c r="F17" s="12">
        <v>33.040071</v>
      </c>
      <c r="G17" s="12">
        <v>33.040071</v>
      </c>
      <c r="H17" s="12">
        <f>10550-1300</f>
        <v>9250</v>
      </c>
      <c r="I17" s="12">
        <f>10550-1300</f>
        <v>9250</v>
      </c>
      <c r="J17" s="12">
        <f t="shared" si="1"/>
        <v>0</v>
      </c>
      <c r="K17" s="12">
        <v>13.786854</v>
      </c>
      <c r="L17" s="12">
        <v>13.786854</v>
      </c>
      <c r="M17" s="23">
        <f t="shared" si="2"/>
        <v>46.826925</v>
      </c>
      <c r="N17" s="12">
        <f t="shared" si="3"/>
        <v>46.826925</v>
      </c>
      <c r="O17" s="13">
        <f t="shared" si="4"/>
        <v>0</v>
      </c>
    </row>
    <row r="18" ht="45" customHeight="1" spans="1:15">
      <c r="A18" s="14">
        <v>14</v>
      </c>
      <c r="B18" s="11" t="s">
        <v>28</v>
      </c>
      <c r="C18" s="12">
        <v>234</v>
      </c>
      <c r="D18" s="12">
        <v>234</v>
      </c>
      <c r="E18" s="13">
        <f t="shared" si="0"/>
        <v>0</v>
      </c>
      <c r="F18" s="12">
        <v>0.468</v>
      </c>
      <c r="G18" s="12">
        <v>0.468</v>
      </c>
      <c r="H18" s="12">
        <v>0</v>
      </c>
      <c r="I18" s="12">
        <v>0</v>
      </c>
      <c r="J18" s="12">
        <f t="shared" si="1"/>
        <v>0</v>
      </c>
      <c r="K18" s="12">
        <v>0</v>
      </c>
      <c r="L18" s="12">
        <v>0</v>
      </c>
      <c r="M18" s="23">
        <f t="shared" si="2"/>
        <v>0.468</v>
      </c>
      <c r="N18" s="12">
        <f t="shared" si="3"/>
        <v>0.468</v>
      </c>
      <c r="O18" s="13">
        <f t="shared" si="4"/>
        <v>0</v>
      </c>
    </row>
    <row r="19" ht="45" customHeight="1" spans="1:15">
      <c r="A19" s="14">
        <v>15</v>
      </c>
      <c r="B19" s="11" t="s">
        <v>29</v>
      </c>
      <c r="C19" s="12">
        <v>750</v>
      </c>
      <c r="D19" s="12">
        <v>750</v>
      </c>
      <c r="E19" s="13">
        <f t="shared" si="0"/>
        <v>0</v>
      </c>
      <c r="F19" s="12">
        <v>1.486301</v>
      </c>
      <c r="G19" s="12">
        <v>1.486301</v>
      </c>
      <c r="H19" s="12">
        <v>11830</v>
      </c>
      <c r="I19" s="12">
        <v>11830</v>
      </c>
      <c r="J19" s="12">
        <f t="shared" si="1"/>
        <v>0</v>
      </c>
      <c r="K19" s="12">
        <v>17.689932</v>
      </c>
      <c r="L19" s="12">
        <v>17.689932</v>
      </c>
      <c r="M19" s="23">
        <f t="shared" si="2"/>
        <v>19.176233</v>
      </c>
      <c r="N19" s="12">
        <f t="shared" si="3"/>
        <v>19.176233</v>
      </c>
      <c r="O19" s="13">
        <f t="shared" si="4"/>
        <v>0</v>
      </c>
    </row>
    <row r="20" ht="45" customHeight="1" spans="1:15">
      <c r="A20" s="14">
        <v>16</v>
      </c>
      <c r="B20" s="11" t="s">
        <v>30</v>
      </c>
      <c r="C20" s="12">
        <v>20149</v>
      </c>
      <c r="D20" s="12">
        <v>20149</v>
      </c>
      <c r="E20" s="13">
        <f t="shared" si="0"/>
        <v>0</v>
      </c>
      <c r="F20" s="12">
        <v>40.199922</v>
      </c>
      <c r="G20" s="12">
        <v>40.199922</v>
      </c>
      <c r="H20" s="12">
        <v>0</v>
      </c>
      <c r="I20" s="12">
        <v>0</v>
      </c>
      <c r="J20" s="12">
        <f t="shared" si="1"/>
        <v>0</v>
      </c>
      <c r="K20" s="12">
        <v>0</v>
      </c>
      <c r="L20" s="12">
        <v>0</v>
      </c>
      <c r="M20" s="23">
        <f t="shared" si="2"/>
        <v>40.199922</v>
      </c>
      <c r="N20" s="12">
        <f t="shared" si="3"/>
        <v>40.199922</v>
      </c>
      <c r="O20" s="13">
        <f t="shared" si="4"/>
        <v>0</v>
      </c>
    </row>
    <row r="21" ht="45" customHeight="1" spans="1:15">
      <c r="A21" s="14">
        <v>17</v>
      </c>
      <c r="B21" s="11" t="s">
        <v>31</v>
      </c>
      <c r="C21" s="12">
        <v>8027.7</v>
      </c>
      <c r="D21" s="12">
        <v>8027.7</v>
      </c>
      <c r="E21" s="13">
        <f t="shared" si="0"/>
        <v>0</v>
      </c>
      <c r="F21" s="12">
        <v>16.055465</v>
      </c>
      <c r="G21" s="12">
        <v>16.055465</v>
      </c>
      <c r="H21" s="12">
        <f>17140-5700</f>
        <v>11440</v>
      </c>
      <c r="I21" s="12">
        <v>11440</v>
      </c>
      <c r="J21" s="12">
        <f t="shared" si="1"/>
        <v>0</v>
      </c>
      <c r="K21" s="12">
        <v>17.087676</v>
      </c>
      <c r="L21" s="12">
        <v>17.087676</v>
      </c>
      <c r="M21" s="23">
        <f t="shared" si="2"/>
        <v>33.143141</v>
      </c>
      <c r="N21" s="12">
        <f t="shared" si="3"/>
        <v>33.143141</v>
      </c>
      <c r="O21" s="13">
        <f t="shared" si="4"/>
        <v>0</v>
      </c>
    </row>
    <row r="22" ht="45" customHeight="1" spans="1:15">
      <c r="A22" s="14">
        <v>18</v>
      </c>
      <c r="B22" s="11" t="s">
        <v>32</v>
      </c>
      <c r="C22" s="12">
        <v>10678</v>
      </c>
      <c r="D22" s="12">
        <v>10678</v>
      </c>
      <c r="E22" s="13">
        <f t="shared" si="0"/>
        <v>0</v>
      </c>
      <c r="F22" s="12">
        <v>21.143639</v>
      </c>
      <c r="G22" s="12">
        <v>21.143639</v>
      </c>
      <c r="H22" s="12">
        <f>5933-1433</f>
        <v>4500</v>
      </c>
      <c r="I22" s="12">
        <f>5933-1433</f>
        <v>4500</v>
      </c>
      <c r="J22" s="12">
        <f t="shared" si="1"/>
        <v>0</v>
      </c>
      <c r="K22" s="12">
        <v>6.627946</v>
      </c>
      <c r="L22" s="12">
        <v>6.627946</v>
      </c>
      <c r="M22" s="23">
        <f t="shared" si="2"/>
        <v>27.771585</v>
      </c>
      <c r="N22" s="12">
        <f t="shared" si="3"/>
        <v>27.771585</v>
      </c>
      <c r="O22" s="13">
        <f t="shared" si="4"/>
        <v>0</v>
      </c>
    </row>
    <row r="23" ht="45" customHeight="1" spans="1:15">
      <c r="A23" s="14">
        <v>19</v>
      </c>
      <c r="B23" s="11" t="s">
        <v>33</v>
      </c>
      <c r="C23" s="12">
        <v>3475</v>
      </c>
      <c r="D23" s="12">
        <v>3475</v>
      </c>
      <c r="E23" s="13">
        <f t="shared" si="0"/>
        <v>0</v>
      </c>
      <c r="F23" s="12">
        <v>6.394409</v>
      </c>
      <c r="G23" s="12">
        <v>6.394409</v>
      </c>
      <c r="H23" s="12">
        <v>0</v>
      </c>
      <c r="I23" s="12">
        <v>0</v>
      </c>
      <c r="J23" s="12">
        <f t="shared" si="1"/>
        <v>0</v>
      </c>
      <c r="K23" s="12">
        <v>0</v>
      </c>
      <c r="L23" s="12">
        <v>0</v>
      </c>
      <c r="M23" s="23">
        <f t="shared" si="2"/>
        <v>6.394409</v>
      </c>
      <c r="N23" s="12">
        <f t="shared" si="3"/>
        <v>6.394409</v>
      </c>
      <c r="O23" s="13">
        <f t="shared" si="4"/>
        <v>0</v>
      </c>
    </row>
    <row r="24" ht="45" customHeight="1" spans="1:15">
      <c r="A24" s="14">
        <v>20</v>
      </c>
      <c r="B24" s="11" t="s">
        <v>34</v>
      </c>
      <c r="C24" s="12">
        <v>12046</v>
      </c>
      <c r="D24" s="12">
        <v>12046</v>
      </c>
      <c r="E24" s="13">
        <f t="shared" si="0"/>
        <v>0</v>
      </c>
      <c r="F24" s="12">
        <v>23.334597</v>
      </c>
      <c r="G24" s="12">
        <v>23.334597</v>
      </c>
      <c r="H24" s="12">
        <v>3929.9566</v>
      </c>
      <c r="I24" s="12">
        <v>3929.9566</v>
      </c>
      <c r="J24" s="12">
        <f t="shared" si="1"/>
        <v>0</v>
      </c>
      <c r="K24" s="12">
        <v>5.885278</v>
      </c>
      <c r="L24" s="12">
        <v>5.885278</v>
      </c>
      <c r="M24" s="23">
        <f t="shared" si="2"/>
        <v>29.219875</v>
      </c>
      <c r="N24" s="12">
        <f t="shared" si="3"/>
        <v>29.219875</v>
      </c>
      <c r="O24" s="13">
        <f t="shared" si="4"/>
        <v>0</v>
      </c>
    </row>
    <row r="25" ht="45" customHeight="1" spans="1:20">
      <c r="A25" s="14">
        <v>21</v>
      </c>
      <c r="B25" s="11" t="s">
        <v>35</v>
      </c>
      <c r="C25" s="12">
        <v>8670</v>
      </c>
      <c r="D25" s="12">
        <v>8670</v>
      </c>
      <c r="E25" s="13">
        <f t="shared" si="0"/>
        <v>0</v>
      </c>
      <c r="F25" s="12">
        <v>17.252875</v>
      </c>
      <c r="G25" s="12">
        <v>17.252875</v>
      </c>
      <c r="H25" s="12">
        <v>2700</v>
      </c>
      <c r="I25" s="12">
        <v>2700</v>
      </c>
      <c r="J25" s="12">
        <f t="shared" si="1"/>
        <v>0</v>
      </c>
      <c r="K25" s="12">
        <v>4.025343</v>
      </c>
      <c r="L25" s="12">
        <v>4.025343</v>
      </c>
      <c r="M25" s="23">
        <f t="shared" si="2"/>
        <v>21.278218</v>
      </c>
      <c r="N25" s="12">
        <f t="shared" si="3"/>
        <v>21.278218</v>
      </c>
      <c r="O25" s="13">
        <f t="shared" si="4"/>
        <v>0</v>
      </c>
      <c r="R25" s="24"/>
      <c r="S25" s="24"/>
      <c r="T25" s="24"/>
    </row>
    <row r="26" ht="45" customHeight="1" spans="1:20">
      <c r="A26" s="14">
        <v>22</v>
      </c>
      <c r="B26" s="11" t="s">
        <v>36</v>
      </c>
      <c r="C26" s="12">
        <v>10420.6</v>
      </c>
      <c r="D26" s="12">
        <v>10420.6</v>
      </c>
      <c r="E26" s="13">
        <f t="shared" si="0"/>
        <v>0</v>
      </c>
      <c r="F26" s="12">
        <v>16.485639</v>
      </c>
      <c r="G26" s="12">
        <v>16.485639</v>
      </c>
      <c r="H26" s="12">
        <v>0</v>
      </c>
      <c r="I26" s="12">
        <v>0</v>
      </c>
      <c r="J26" s="12">
        <f t="shared" si="1"/>
        <v>0</v>
      </c>
      <c r="K26" s="12">
        <v>0</v>
      </c>
      <c r="L26" s="12">
        <v>0</v>
      </c>
      <c r="M26" s="23">
        <f t="shared" si="2"/>
        <v>16.485639</v>
      </c>
      <c r="N26" s="12">
        <f t="shared" si="3"/>
        <v>16.485639</v>
      </c>
      <c r="O26" s="13">
        <f t="shared" si="4"/>
        <v>0</v>
      </c>
      <c r="R26" s="24"/>
      <c r="S26" s="24"/>
      <c r="T26" s="24"/>
    </row>
    <row r="27" ht="45" customHeight="1" spans="1:20">
      <c r="A27" s="14">
        <v>23</v>
      </c>
      <c r="B27" s="11" t="s">
        <v>37</v>
      </c>
      <c r="C27" s="12">
        <v>1240</v>
      </c>
      <c r="D27" s="12">
        <v>1240</v>
      </c>
      <c r="E27" s="13">
        <f t="shared" si="0"/>
        <v>0</v>
      </c>
      <c r="F27" s="12">
        <v>3.173699</v>
      </c>
      <c r="G27" s="12">
        <v>3.173699</v>
      </c>
      <c r="H27" s="12">
        <v>0</v>
      </c>
      <c r="I27" s="12">
        <v>0</v>
      </c>
      <c r="J27" s="12">
        <f t="shared" si="1"/>
        <v>0</v>
      </c>
      <c r="K27" s="12">
        <v>0</v>
      </c>
      <c r="L27" s="12">
        <v>0</v>
      </c>
      <c r="M27" s="23">
        <f t="shared" si="2"/>
        <v>3.173699</v>
      </c>
      <c r="N27" s="12">
        <f t="shared" si="3"/>
        <v>3.173699</v>
      </c>
      <c r="O27" s="13">
        <f t="shared" si="4"/>
        <v>0</v>
      </c>
      <c r="R27" s="24"/>
      <c r="S27" s="24"/>
      <c r="T27" s="24"/>
    </row>
    <row r="28" ht="45" customHeight="1" spans="1:20">
      <c r="A28" s="14">
        <v>24</v>
      </c>
      <c r="B28" s="11" t="s">
        <v>38</v>
      </c>
      <c r="C28" s="12">
        <v>710</v>
      </c>
      <c r="D28" s="12">
        <v>710</v>
      </c>
      <c r="E28" s="13">
        <f t="shared" si="0"/>
        <v>0</v>
      </c>
      <c r="F28" s="12">
        <v>1.41726</v>
      </c>
      <c r="G28" s="12">
        <v>1.41726</v>
      </c>
      <c r="H28" s="12">
        <v>0</v>
      </c>
      <c r="I28" s="12">
        <v>0</v>
      </c>
      <c r="J28" s="12">
        <f t="shared" si="1"/>
        <v>0</v>
      </c>
      <c r="K28" s="12">
        <v>0</v>
      </c>
      <c r="L28" s="12">
        <v>0</v>
      </c>
      <c r="M28" s="23">
        <f t="shared" si="2"/>
        <v>1.41726</v>
      </c>
      <c r="N28" s="12">
        <f t="shared" si="3"/>
        <v>1.41726</v>
      </c>
      <c r="O28" s="13">
        <f t="shared" si="4"/>
        <v>0</v>
      </c>
      <c r="R28" s="24"/>
      <c r="S28" s="25"/>
      <c r="T28" s="24"/>
    </row>
    <row r="29" ht="45" customHeight="1" spans="1:20">
      <c r="A29" s="14">
        <v>25</v>
      </c>
      <c r="B29" s="11" t="s">
        <v>39</v>
      </c>
      <c r="C29" s="12">
        <v>3095</v>
      </c>
      <c r="D29" s="12">
        <v>3095</v>
      </c>
      <c r="E29" s="13">
        <f t="shared" si="0"/>
        <v>0</v>
      </c>
      <c r="F29" s="12">
        <v>6.032219</v>
      </c>
      <c r="G29" s="12">
        <v>6.032219</v>
      </c>
      <c r="H29" s="12">
        <v>2560</v>
      </c>
      <c r="I29" s="12">
        <v>2560</v>
      </c>
      <c r="J29" s="12">
        <f t="shared" si="1"/>
        <v>0</v>
      </c>
      <c r="K29" s="12">
        <v>3.84</v>
      </c>
      <c r="L29" s="12">
        <v>3.84</v>
      </c>
      <c r="M29" s="23">
        <f t="shared" si="2"/>
        <v>9.872219</v>
      </c>
      <c r="N29" s="12">
        <f t="shared" si="3"/>
        <v>9.872219</v>
      </c>
      <c r="O29" s="13">
        <f t="shared" si="4"/>
        <v>0</v>
      </c>
      <c r="R29" s="24"/>
      <c r="S29" s="24"/>
      <c r="T29" s="24"/>
    </row>
    <row r="30" ht="45" customHeight="1" spans="1:20">
      <c r="A30" s="14">
        <v>26</v>
      </c>
      <c r="B30" s="11" t="s">
        <v>40</v>
      </c>
      <c r="C30" s="12">
        <v>0</v>
      </c>
      <c r="D30" s="12">
        <v>0</v>
      </c>
      <c r="E30" s="13">
        <f t="shared" si="0"/>
        <v>0</v>
      </c>
      <c r="F30" s="12">
        <v>0</v>
      </c>
      <c r="G30" s="12">
        <v>0</v>
      </c>
      <c r="H30" s="12">
        <v>0</v>
      </c>
      <c r="I30" s="12">
        <v>0</v>
      </c>
      <c r="J30" s="12">
        <f t="shared" si="1"/>
        <v>0</v>
      </c>
      <c r="K30" s="12">
        <v>0</v>
      </c>
      <c r="L30" s="12">
        <v>0</v>
      </c>
      <c r="M30" s="23">
        <f t="shared" si="2"/>
        <v>0</v>
      </c>
      <c r="N30" s="12">
        <f t="shared" si="3"/>
        <v>0</v>
      </c>
      <c r="O30" s="13">
        <f t="shared" si="4"/>
        <v>0</v>
      </c>
      <c r="R30" s="24"/>
      <c r="S30" s="24"/>
      <c r="T30" s="24"/>
    </row>
    <row r="31" ht="45" customHeight="1" spans="1:15">
      <c r="A31" s="14">
        <v>27</v>
      </c>
      <c r="B31" s="11" t="s">
        <v>41</v>
      </c>
      <c r="C31" s="12">
        <v>8070</v>
      </c>
      <c r="D31" s="12">
        <v>8070</v>
      </c>
      <c r="E31" s="13">
        <f t="shared" si="0"/>
        <v>0</v>
      </c>
      <c r="F31" s="12">
        <v>15.880656</v>
      </c>
      <c r="G31" s="12">
        <v>15.880656</v>
      </c>
      <c r="H31" s="12">
        <v>5660</v>
      </c>
      <c r="I31" s="12">
        <v>5660</v>
      </c>
      <c r="J31" s="12">
        <f t="shared" si="1"/>
        <v>0</v>
      </c>
      <c r="K31" s="12">
        <v>8.453878</v>
      </c>
      <c r="L31" s="12">
        <v>8.453878</v>
      </c>
      <c r="M31" s="23">
        <f t="shared" si="2"/>
        <v>24.334534</v>
      </c>
      <c r="N31" s="12">
        <f t="shared" si="3"/>
        <v>24.334534</v>
      </c>
      <c r="O31" s="13">
        <f t="shared" si="4"/>
        <v>0</v>
      </c>
    </row>
    <row r="32" ht="45" customHeight="1" spans="1:15">
      <c r="A32" s="14">
        <v>28</v>
      </c>
      <c r="B32" s="11" t="s">
        <v>42</v>
      </c>
      <c r="C32" s="12">
        <v>4248</v>
      </c>
      <c r="D32" s="12">
        <v>4248</v>
      </c>
      <c r="E32" s="13">
        <f t="shared" si="0"/>
        <v>0</v>
      </c>
      <c r="F32" s="12">
        <v>8.492</v>
      </c>
      <c r="G32" s="12">
        <v>8.492</v>
      </c>
      <c r="H32" s="12">
        <v>0</v>
      </c>
      <c r="I32" s="12">
        <v>0</v>
      </c>
      <c r="J32" s="12">
        <f t="shared" si="1"/>
        <v>0</v>
      </c>
      <c r="K32" s="12">
        <v>0</v>
      </c>
      <c r="L32" s="12">
        <v>0</v>
      </c>
      <c r="M32" s="23">
        <f t="shared" si="2"/>
        <v>8.492</v>
      </c>
      <c r="N32" s="12">
        <f t="shared" si="3"/>
        <v>8.492</v>
      </c>
      <c r="O32" s="13">
        <f t="shared" si="4"/>
        <v>0</v>
      </c>
    </row>
    <row r="33" ht="45" customHeight="1" spans="1:15">
      <c r="A33" s="14">
        <v>29</v>
      </c>
      <c r="B33" s="11" t="s">
        <v>43</v>
      </c>
      <c r="C33" s="12">
        <v>6738.982</v>
      </c>
      <c r="D33" s="12">
        <v>6738.982</v>
      </c>
      <c r="E33" s="13">
        <f t="shared" si="0"/>
        <v>0</v>
      </c>
      <c r="F33" s="12">
        <v>13.037428</v>
      </c>
      <c r="G33" s="12">
        <v>13.037428</v>
      </c>
      <c r="H33" s="12">
        <v>3750</v>
      </c>
      <c r="I33" s="12">
        <v>3750</v>
      </c>
      <c r="J33" s="12">
        <f t="shared" si="1"/>
        <v>0</v>
      </c>
      <c r="K33" s="12">
        <v>6.257467</v>
      </c>
      <c r="L33" s="12">
        <v>6.257467</v>
      </c>
      <c r="M33" s="23">
        <f t="shared" si="2"/>
        <v>19.294895</v>
      </c>
      <c r="N33" s="12">
        <f t="shared" si="3"/>
        <v>19.294895</v>
      </c>
      <c r="O33" s="13">
        <f t="shared" si="4"/>
        <v>0</v>
      </c>
    </row>
    <row r="34" ht="45" customHeight="1" spans="1:15">
      <c r="A34" s="14">
        <v>30</v>
      </c>
      <c r="B34" s="11" t="s">
        <v>44</v>
      </c>
      <c r="C34" s="12">
        <v>10164</v>
      </c>
      <c r="D34" s="12">
        <v>10164</v>
      </c>
      <c r="E34" s="13">
        <f t="shared" si="0"/>
        <v>0</v>
      </c>
      <c r="F34" s="12">
        <v>19.871509</v>
      </c>
      <c r="G34" s="12">
        <v>19.871509</v>
      </c>
      <c r="H34" s="12">
        <v>3400</v>
      </c>
      <c r="I34" s="12">
        <v>3400</v>
      </c>
      <c r="J34" s="12">
        <f t="shared" si="1"/>
        <v>0</v>
      </c>
      <c r="K34" s="12">
        <v>5.334246</v>
      </c>
      <c r="L34" s="12">
        <v>5.334246</v>
      </c>
      <c r="M34" s="23">
        <f t="shared" si="2"/>
        <v>25.205755</v>
      </c>
      <c r="N34" s="12">
        <f t="shared" si="3"/>
        <v>25.205755</v>
      </c>
      <c r="O34" s="13">
        <f t="shared" si="4"/>
        <v>0</v>
      </c>
    </row>
    <row r="35" ht="45" customHeight="1" spans="1:15">
      <c r="A35" s="14">
        <v>31</v>
      </c>
      <c r="B35" s="11" t="s">
        <v>45</v>
      </c>
      <c r="C35" s="12">
        <v>4170</v>
      </c>
      <c r="D35" s="12">
        <v>4170</v>
      </c>
      <c r="E35" s="13">
        <f t="shared" si="0"/>
        <v>0</v>
      </c>
      <c r="F35" s="12">
        <v>7.934355</v>
      </c>
      <c r="G35" s="12">
        <v>7.934355</v>
      </c>
      <c r="H35" s="12">
        <v>3800</v>
      </c>
      <c r="I35" s="12">
        <v>3800</v>
      </c>
      <c r="J35" s="12">
        <f t="shared" si="1"/>
        <v>0</v>
      </c>
      <c r="K35" s="12">
        <v>5.676165</v>
      </c>
      <c r="L35" s="12">
        <v>5.676165</v>
      </c>
      <c r="M35" s="23">
        <f t="shared" si="2"/>
        <v>13.61052</v>
      </c>
      <c r="N35" s="12">
        <f t="shared" si="3"/>
        <v>13.61052</v>
      </c>
      <c r="O35" s="13">
        <f t="shared" si="4"/>
        <v>0</v>
      </c>
    </row>
    <row r="36" ht="45" customHeight="1" spans="1:15">
      <c r="A36" s="14">
        <v>32</v>
      </c>
      <c r="B36" s="11" t="s">
        <v>46</v>
      </c>
      <c r="C36" s="12">
        <v>1778</v>
      </c>
      <c r="D36" s="12">
        <v>1778</v>
      </c>
      <c r="E36" s="13">
        <f t="shared" si="0"/>
        <v>0</v>
      </c>
      <c r="F36" s="12">
        <v>3.469107</v>
      </c>
      <c r="G36" s="12">
        <v>3.469107</v>
      </c>
      <c r="H36" s="12">
        <v>1300</v>
      </c>
      <c r="I36" s="12">
        <v>1300</v>
      </c>
      <c r="J36" s="12">
        <f t="shared" si="1"/>
        <v>0</v>
      </c>
      <c r="K36" s="12">
        <v>1.946754</v>
      </c>
      <c r="L36" s="12">
        <v>1.946754</v>
      </c>
      <c r="M36" s="23">
        <f t="shared" si="2"/>
        <v>5.415861</v>
      </c>
      <c r="N36" s="12">
        <f t="shared" si="3"/>
        <v>5.415861</v>
      </c>
      <c r="O36" s="13">
        <f t="shared" si="4"/>
        <v>0</v>
      </c>
    </row>
    <row r="37" ht="45" customHeight="1" spans="1:15">
      <c r="A37" s="14">
        <v>33</v>
      </c>
      <c r="B37" s="11" t="s">
        <v>47</v>
      </c>
      <c r="C37" s="12">
        <v>4723.68</v>
      </c>
      <c r="D37" s="12">
        <v>4723.68</v>
      </c>
      <c r="E37" s="13">
        <f t="shared" si="0"/>
        <v>0</v>
      </c>
      <c r="F37" s="12">
        <v>8.602571</v>
      </c>
      <c r="G37" s="12">
        <v>8.602571</v>
      </c>
      <c r="H37" s="12">
        <v>11100</v>
      </c>
      <c r="I37" s="12">
        <v>11100</v>
      </c>
      <c r="J37" s="12">
        <f t="shared" si="1"/>
        <v>0</v>
      </c>
      <c r="K37" s="12">
        <v>16.623701</v>
      </c>
      <c r="L37" s="12">
        <v>16.623701</v>
      </c>
      <c r="M37" s="23">
        <f t="shared" si="2"/>
        <v>25.226272</v>
      </c>
      <c r="N37" s="12">
        <f t="shared" si="3"/>
        <v>25.226272</v>
      </c>
      <c r="O37" s="13">
        <f t="shared" si="4"/>
        <v>0</v>
      </c>
    </row>
    <row r="38" ht="45" customHeight="1" spans="1:15">
      <c r="A38" s="14">
        <v>34</v>
      </c>
      <c r="B38" s="11" t="s">
        <v>48</v>
      </c>
      <c r="C38" s="12">
        <v>2806</v>
      </c>
      <c r="D38" s="12">
        <v>2806</v>
      </c>
      <c r="E38" s="13">
        <f t="shared" ref="E38:E62" si="5">C38-D38</f>
        <v>0</v>
      </c>
      <c r="F38" s="12">
        <v>5.601697</v>
      </c>
      <c r="G38" s="12">
        <v>5.601697</v>
      </c>
      <c r="H38" s="12">
        <v>3700</v>
      </c>
      <c r="I38" s="12">
        <v>3700</v>
      </c>
      <c r="J38" s="12">
        <f t="shared" ref="J38:J62" si="6">I38-H38</f>
        <v>0</v>
      </c>
      <c r="K38" s="12">
        <v>4.841507</v>
      </c>
      <c r="L38" s="12">
        <v>4.841507</v>
      </c>
      <c r="M38" s="23">
        <f t="shared" ref="M38:M62" si="7">SUM(F38,K38)</f>
        <v>10.443204</v>
      </c>
      <c r="N38" s="12">
        <f t="shared" ref="N38:N62" si="8">G38+L38</f>
        <v>10.443204</v>
      </c>
      <c r="O38" s="13">
        <f t="shared" ref="O38:O62" si="9">M38-N38</f>
        <v>0</v>
      </c>
    </row>
    <row r="39" ht="45" customHeight="1" spans="1:15">
      <c r="A39" s="14">
        <v>35</v>
      </c>
      <c r="B39" s="11" t="s">
        <v>49</v>
      </c>
      <c r="C39" s="12">
        <v>10</v>
      </c>
      <c r="D39" s="12">
        <v>10</v>
      </c>
      <c r="E39" s="13">
        <f t="shared" si="5"/>
        <v>0</v>
      </c>
      <c r="F39" s="12">
        <v>0.02</v>
      </c>
      <c r="G39" s="12">
        <v>0.02</v>
      </c>
      <c r="H39" s="12">
        <v>0</v>
      </c>
      <c r="I39" s="12">
        <v>0</v>
      </c>
      <c r="J39" s="12">
        <f t="shared" si="6"/>
        <v>0</v>
      </c>
      <c r="K39" s="12">
        <v>0</v>
      </c>
      <c r="L39" s="12">
        <v>0</v>
      </c>
      <c r="M39" s="23">
        <f t="shared" si="7"/>
        <v>0.02</v>
      </c>
      <c r="N39" s="12">
        <f t="shared" si="8"/>
        <v>0.02</v>
      </c>
      <c r="O39" s="13">
        <f t="shared" si="9"/>
        <v>0</v>
      </c>
    </row>
    <row r="40" ht="45" customHeight="1" spans="1:15">
      <c r="A40" s="14">
        <v>36</v>
      </c>
      <c r="B40" s="11" t="s">
        <v>50</v>
      </c>
      <c r="C40" s="12">
        <v>970</v>
      </c>
      <c r="D40" s="12">
        <v>970</v>
      </c>
      <c r="E40" s="13">
        <f t="shared" si="5"/>
        <v>0</v>
      </c>
      <c r="F40" s="12">
        <v>1.934685</v>
      </c>
      <c r="G40" s="12">
        <v>1.934685</v>
      </c>
      <c r="H40" s="12">
        <v>0</v>
      </c>
      <c r="I40" s="12">
        <v>0</v>
      </c>
      <c r="J40" s="12">
        <f t="shared" si="6"/>
        <v>0</v>
      </c>
      <c r="K40" s="12">
        <v>0</v>
      </c>
      <c r="L40" s="12">
        <v>0</v>
      </c>
      <c r="M40" s="23">
        <f t="shared" si="7"/>
        <v>1.934685</v>
      </c>
      <c r="N40" s="12">
        <f t="shared" si="8"/>
        <v>1.934685</v>
      </c>
      <c r="O40" s="13">
        <f t="shared" si="9"/>
        <v>0</v>
      </c>
    </row>
    <row r="41" ht="45" customHeight="1" spans="1:15">
      <c r="A41" s="14">
        <v>37</v>
      </c>
      <c r="B41" s="11" t="s">
        <v>51</v>
      </c>
      <c r="C41" s="12">
        <v>4100.5982</v>
      </c>
      <c r="D41" s="12">
        <v>4100.5982</v>
      </c>
      <c r="E41" s="13">
        <f t="shared" si="5"/>
        <v>0</v>
      </c>
      <c r="F41" s="12">
        <v>8.078018</v>
      </c>
      <c r="G41" s="12">
        <v>8.078018</v>
      </c>
      <c r="H41" s="12">
        <v>4150</v>
      </c>
      <c r="I41" s="12">
        <v>4150</v>
      </c>
      <c r="J41" s="12">
        <f t="shared" si="6"/>
        <v>0</v>
      </c>
      <c r="K41" s="12">
        <v>5.461233</v>
      </c>
      <c r="L41" s="12">
        <v>5.461233</v>
      </c>
      <c r="M41" s="23">
        <f t="shared" si="7"/>
        <v>13.539251</v>
      </c>
      <c r="N41" s="12">
        <f t="shared" si="8"/>
        <v>13.539251</v>
      </c>
      <c r="O41" s="13">
        <f t="shared" si="9"/>
        <v>0</v>
      </c>
    </row>
    <row r="42" ht="45" customHeight="1" spans="1:15">
      <c r="A42" s="14">
        <v>38</v>
      </c>
      <c r="B42" s="11" t="s">
        <v>52</v>
      </c>
      <c r="C42" s="12">
        <v>6615</v>
      </c>
      <c r="D42" s="12">
        <v>6615</v>
      </c>
      <c r="E42" s="13">
        <f t="shared" si="5"/>
        <v>0</v>
      </c>
      <c r="F42" s="12">
        <v>13.029276</v>
      </c>
      <c r="G42" s="12">
        <v>13.029276</v>
      </c>
      <c r="H42" s="12">
        <v>2400</v>
      </c>
      <c r="I42" s="12">
        <v>2400</v>
      </c>
      <c r="J42" s="12">
        <f t="shared" si="6"/>
        <v>0</v>
      </c>
      <c r="K42" s="12">
        <v>3.58685</v>
      </c>
      <c r="L42" s="12">
        <v>3.58685</v>
      </c>
      <c r="M42" s="23">
        <f t="shared" si="7"/>
        <v>16.616126</v>
      </c>
      <c r="N42" s="12">
        <f t="shared" si="8"/>
        <v>16.616126</v>
      </c>
      <c r="O42" s="13">
        <f t="shared" si="9"/>
        <v>0</v>
      </c>
    </row>
    <row r="43" ht="45" customHeight="1" spans="1:15">
      <c r="A43" s="14">
        <v>39</v>
      </c>
      <c r="B43" s="11" t="s">
        <v>53</v>
      </c>
      <c r="C43" s="12">
        <v>0</v>
      </c>
      <c r="D43" s="12">
        <v>0</v>
      </c>
      <c r="E43" s="13">
        <f t="shared" si="5"/>
        <v>0</v>
      </c>
      <c r="F43" s="12">
        <v>0</v>
      </c>
      <c r="G43" s="12">
        <v>0</v>
      </c>
      <c r="H43" s="12">
        <v>0</v>
      </c>
      <c r="I43" s="12">
        <v>0</v>
      </c>
      <c r="J43" s="12">
        <f t="shared" si="6"/>
        <v>0</v>
      </c>
      <c r="K43" s="12">
        <v>0</v>
      </c>
      <c r="L43" s="12">
        <v>0</v>
      </c>
      <c r="M43" s="23">
        <f t="shared" si="7"/>
        <v>0</v>
      </c>
      <c r="N43" s="12">
        <f t="shared" si="8"/>
        <v>0</v>
      </c>
      <c r="O43" s="13">
        <f t="shared" si="9"/>
        <v>0</v>
      </c>
    </row>
    <row r="44" ht="55" customHeight="1" spans="1:15">
      <c r="A44" s="14">
        <v>40</v>
      </c>
      <c r="B44" s="15" t="s">
        <v>54</v>
      </c>
      <c r="C44" s="16">
        <v>8186</v>
      </c>
      <c r="D44" s="16">
        <v>8160</v>
      </c>
      <c r="E44" s="17">
        <f>D44-C44</f>
        <v>-26</v>
      </c>
      <c r="F44" s="12">
        <v>16.16915</v>
      </c>
      <c r="G44" s="12">
        <v>16.16915</v>
      </c>
      <c r="H44" s="12">
        <v>0</v>
      </c>
      <c r="I44" s="12">
        <v>0</v>
      </c>
      <c r="J44" s="12">
        <f t="shared" si="6"/>
        <v>0</v>
      </c>
      <c r="K44" s="12">
        <v>0</v>
      </c>
      <c r="L44" s="12">
        <v>0</v>
      </c>
      <c r="M44" s="23">
        <f t="shared" si="7"/>
        <v>16.16915</v>
      </c>
      <c r="N44" s="12">
        <f t="shared" si="8"/>
        <v>16.16915</v>
      </c>
      <c r="O44" s="13">
        <f t="shared" si="9"/>
        <v>0</v>
      </c>
    </row>
    <row r="45" ht="45" customHeight="1" spans="1:15">
      <c r="A45" s="14">
        <v>41</v>
      </c>
      <c r="B45" s="11" t="s">
        <v>55</v>
      </c>
      <c r="C45" s="12">
        <v>4947.97</v>
      </c>
      <c r="D45" s="12">
        <v>4947.97</v>
      </c>
      <c r="E45" s="13">
        <f t="shared" si="5"/>
        <v>0</v>
      </c>
      <c r="F45" s="12">
        <v>9.337207</v>
      </c>
      <c r="G45" s="12">
        <v>9.337207</v>
      </c>
      <c r="H45" s="12">
        <v>889</v>
      </c>
      <c r="I45" s="12">
        <v>889</v>
      </c>
      <c r="J45" s="12">
        <f t="shared" si="6"/>
        <v>0</v>
      </c>
      <c r="K45" s="12">
        <v>1.329846</v>
      </c>
      <c r="L45" s="12">
        <v>1.329846</v>
      </c>
      <c r="M45" s="23">
        <f t="shared" si="7"/>
        <v>10.667053</v>
      </c>
      <c r="N45" s="12">
        <f t="shared" si="8"/>
        <v>10.667053</v>
      </c>
      <c r="O45" s="13">
        <f t="shared" si="9"/>
        <v>0</v>
      </c>
    </row>
    <row r="46" ht="45" customHeight="1" spans="1:15">
      <c r="A46" s="14">
        <v>42</v>
      </c>
      <c r="B46" s="11" t="s">
        <v>56</v>
      </c>
      <c r="C46" s="12">
        <v>4608</v>
      </c>
      <c r="D46" s="12">
        <v>4608</v>
      </c>
      <c r="E46" s="13">
        <f t="shared" si="5"/>
        <v>0</v>
      </c>
      <c r="F46" s="12">
        <v>9.208329</v>
      </c>
      <c r="G46" s="12">
        <v>9.208329</v>
      </c>
      <c r="H46" s="12">
        <v>1899</v>
      </c>
      <c r="I46" s="12">
        <v>1899</v>
      </c>
      <c r="J46" s="12">
        <f t="shared" si="6"/>
        <v>0</v>
      </c>
      <c r="K46" s="12">
        <v>2.840696</v>
      </c>
      <c r="L46" s="12">
        <v>2.840696</v>
      </c>
      <c r="M46" s="23">
        <f t="shared" si="7"/>
        <v>12.049025</v>
      </c>
      <c r="N46" s="12">
        <f t="shared" si="8"/>
        <v>12.049025</v>
      </c>
      <c r="O46" s="13">
        <f t="shared" si="9"/>
        <v>0</v>
      </c>
    </row>
    <row r="47" ht="45" customHeight="1" spans="1:15">
      <c r="A47" s="14">
        <v>43</v>
      </c>
      <c r="B47" s="11" t="s">
        <v>57</v>
      </c>
      <c r="C47" s="12">
        <v>300</v>
      </c>
      <c r="D47" s="12">
        <v>300</v>
      </c>
      <c r="E47" s="13">
        <f t="shared" si="5"/>
        <v>0</v>
      </c>
      <c r="F47" s="12">
        <v>0.6</v>
      </c>
      <c r="G47" s="12">
        <v>0.6</v>
      </c>
      <c r="H47" s="12">
        <v>2900</v>
      </c>
      <c r="I47" s="12">
        <v>2900</v>
      </c>
      <c r="J47" s="12">
        <f t="shared" si="6"/>
        <v>0</v>
      </c>
      <c r="K47" s="12">
        <v>4.346302</v>
      </c>
      <c r="L47" s="12">
        <v>4.346302</v>
      </c>
      <c r="M47" s="23">
        <f t="shared" si="7"/>
        <v>4.946302</v>
      </c>
      <c r="N47" s="12">
        <f t="shared" si="8"/>
        <v>4.946302</v>
      </c>
      <c r="O47" s="13">
        <f t="shared" si="9"/>
        <v>0</v>
      </c>
    </row>
    <row r="48" ht="45" customHeight="1" spans="1:15">
      <c r="A48" s="14">
        <v>44</v>
      </c>
      <c r="B48" s="11" t="s">
        <v>58</v>
      </c>
      <c r="C48" s="12">
        <v>13385</v>
      </c>
      <c r="D48" s="12">
        <v>13385</v>
      </c>
      <c r="E48" s="13">
        <f t="shared" si="5"/>
        <v>0</v>
      </c>
      <c r="F48" s="12">
        <v>26.587475</v>
      </c>
      <c r="G48" s="12">
        <v>26.587475</v>
      </c>
      <c r="H48" s="12">
        <v>3500</v>
      </c>
      <c r="I48" s="12">
        <v>3500</v>
      </c>
      <c r="J48" s="12">
        <f t="shared" si="6"/>
        <v>0</v>
      </c>
      <c r="K48" s="12">
        <v>5.242604</v>
      </c>
      <c r="L48" s="12">
        <v>5.242604</v>
      </c>
      <c r="M48" s="23">
        <f t="shared" si="7"/>
        <v>31.830079</v>
      </c>
      <c r="N48" s="12">
        <f t="shared" si="8"/>
        <v>31.830079</v>
      </c>
      <c r="O48" s="13">
        <f t="shared" si="9"/>
        <v>0</v>
      </c>
    </row>
    <row r="49" ht="45" customHeight="1" spans="1:15">
      <c r="A49" s="14">
        <v>45</v>
      </c>
      <c r="B49" s="11" t="s">
        <v>59</v>
      </c>
      <c r="C49" s="12">
        <v>2480</v>
      </c>
      <c r="D49" s="12">
        <v>2480</v>
      </c>
      <c r="E49" s="13">
        <f t="shared" si="5"/>
        <v>0</v>
      </c>
      <c r="F49" s="12">
        <v>5.195288</v>
      </c>
      <c r="G49" s="12">
        <v>5.195288</v>
      </c>
      <c r="H49" s="12">
        <v>2250</v>
      </c>
      <c r="I49" s="12">
        <v>2250</v>
      </c>
      <c r="J49" s="12">
        <f t="shared" si="6"/>
        <v>0</v>
      </c>
      <c r="K49" s="12">
        <v>3.233837</v>
      </c>
      <c r="L49" s="12">
        <v>3.233837</v>
      </c>
      <c r="M49" s="23">
        <f t="shared" si="7"/>
        <v>8.429125</v>
      </c>
      <c r="N49" s="12">
        <f t="shared" si="8"/>
        <v>8.429125</v>
      </c>
      <c r="O49" s="13">
        <f t="shared" si="9"/>
        <v>0</v>
      </c>
    </row>
    <row r="50" ht="45" customHeight="1" spans="1:15">
      <c r="A50" s="14">
        <v>46</v>
      </c>
      <c r="B50" s="11" t="s">
        <v>60</v>
      </c>
      <c r="C50" s="12">
        <v>5578</v>
      </c>
      <c r="D50" s="12">
        <v>5578</v>
      </c>
      <c r="E50" s="13">
        <f t="shared" si="5"/>
        <v>0</v>
      </c>
      <c r="F50" s="12">
        <v>11.122301</v>
      </c>
      <c r="G50" s="12">
        <v>11.122301</v>
      </c>
      <c r="H50" s="12">
        <v>0</v>
      </c>
      <c r="I50" s="12">
        <v>0</v>
      </c>
      <c r="J50" s="12">
        <f t="shared" si="6"/>
        <v>0</v>
      </c>
      <c r="K50" s="12">
        <v>0</v>
      </c>
      <c r="L50" s="12">
        <v>0</v>
      </c>
      <c r="M50" s="23">
        <f t="shared" si="7"/>
        <v>11.122301</v>
      </c>
      <c r="N50" s="12">
        <f t="shared" si="8"/>
        <v>11.122301</v>
      </c>
      <c r="O50" s="13">
        <f t="shared" si="9"/>
        <v>0</v>
      </c>
    </row>
    <row r="51" ht="45" customHeight="1" spans="1:15">
      <c r="A51" s="14">
        <v>47</v>
      </c>
      <c r="B51" s="11" t="s">
        <v>61</v>
      </c>
      <c r="C51" s="12">
        <v>0</v>
      </c>
      <c r="D51" s="12">
        <v>0</v>
      </c>
      <c r="E51" s="13">
        <f t="shared" si="5"/>
        <v>0</v>
      </c>
      <c r="F51" s="12">
        <v>0</v>
      </c>
      <c r="G51" s="12">
        <v>0</v>
      </c>
      <c r="H51" s="12">
        <v>0</v>
      </c>
      <c r="I51" s="12">
        <v>0</v>
      </c>
      <c r="J51" s="12">
        <f t="shared" si="6"/>
        <v>0</v>
      </c>
      <c r="K51" s="12">
        <v>0</v>
      </c>
      <c r="L51" s="12">
        <v>0</v>
      </c>
      <c r="M51" s="23">
        <f t="shared" si="7"/>
        <v>0</v>
      </c>
      <c r="N51" s="12">
        <f t="shared" si="8"/>
        <v>0</v>
      </c>
      <c r="O51" s="13">
        <f t="shared" si="9"/>
        <v>0</v>
      </c>
    </row>
    <row r="52" ht="45" customHeight="1" spans="1:15">
      <c r="A52" s="14">
        <v>48</v>
      </c>
      <c r="B52" s="11" t="s">
        <v>62</v>
      </c>
      <c r="C52" s="12">
        <v>0</v>
      </c>
      <c r="D52" s="12">
        <v>0</v>
      </c>
      <c r="E52" s="13">
        <f t="shared" si="5"/>
        <v>0</v>
      </c>
      <c r="F52" s="12">
        <v>0</v>
      </c>
      <c r="G52" s="12">
        <v>0</v>
      </c>
      <c r="H52" s="12">
        <v>0</v>
      </c>
      <c r="I52" s="12">
        <v>0</v>
      </c>
      <c r="J52" s="12">
        <f t="shared" si="6"/>
        <v>0</v>
      </c>
      <c r="K52" s="12">
        <v>0</v>
      </c>
      <c r="L52" s="12">
        <v>0</v>
      </c>
      <c r="M52" s="23">
        <f t="shared" si="7"/>
        <v>0</v>
      </c>
      <c r="N52" s="12">
        <f t="shared" si="8"/>
        <v>0</v>
      </c>
      <c r="O52" s="13">
        <f t="shared" si="9"/>
        <v>0</v>
      </c>
    </row>
    <row r="53" ht="45" customHeight="1" spans="1:15">
      <c r="A53" s="14">
        <v>49</v>
      </c>
      <c r="B53" s="11" t="s">
        <v>63</v>
      </c>
      <c r="C53" s="12">
        <v>0</v>
      </c>
      <c r="D53" s="12">
        <v>0</v>
      </c>
      <c r="E53" s="13">
        <f t="shared" si="5"/>
        <v>0</v>
      </c>
      <c r="F53" s="12">
        <v>0</v>
      </c>
      <c r="G53" s="12">
        <v>0</v>
      </c>
      <c r="H53" s="12">
        <v>0</v>
      </c>
      <c r="I53" s="12">
        <v>0</v>
      </c>
      <c r="J53" s="12">
        <f t="shared" si="6"/>
        <v>0</v>
      </c>
      <c r="K53" s="12">
        <v>0</v>
      </c>
      <c r="L53" s="12">
        <v>0</v>
      </c>
      <c r="M53" s="23">
        <f t="shared" si="7"/>
        <v>0</v>
      </c>
      <c r="N53" s="12">
        <f t="shared" si="8"/>
        <v>0</v>
      </c>
      <c r="O53" s="13">
        <f t="shared" si="9"/>
        <v>0</v>
      </c>
    </row>
    <row r="54" ht="45" customHeight="1" spans="1:15">
      <c r="A54" s="14">
        <v>50</v>
      </c>
      <c r="B54" s="11" t="s">
        <v>64</v>
      </c>
      <c r="C54" s="12">
        <v>7187.3232</v>
      </c>
      <c r="D54" s="12">
        <v>7187.3232</v>
      </c>
      <c r="E54" s="13">
        <f t="shared" si="5"/>
        <v>0</v>
      </c>
      <c r="F54" s="12">
        <v>14.033011</v>
      </c>
      <c r="G54" s="12">
        <v>14.033011</v>
      </c>
      <c r="H54" s="12">
        <v>6725</v>
      </c>
      <c r="I54" s="12">
        <v>6725</v>
      </c>
      <c r="J54" s="12">
        <f t="shared" si="6"/>
        <v>0</v>
      </c>
      <c r="K54" s="12">
        <v>10.002227</v>
      </c>
      <c r="L54" s="12">
        <v>10.002227</v>
      </c>
      <c r="M54" s="23">
        <f t="shared" si="7"/>
        <v>24.035238</v>
      </c>
      <c r="N54" s="12">
        <f t="shared" si="8"/>
        <v>24.035238</v>
      </c>
      <c r="O54" s="13">
        <f t="shared" si="9"/>
        <v>0</v>
      </c>
    </row>
    <row r="55" ht="45" customHeight="1" spans="1:15">
      <c r="A55" s="14">
        <v>51</v>
      </c>
      <c r="B55" s="11" t="s">
        <v>65</v>
      </c>
      <c r="C55" s="12">
        <v>5320</v>
      </c>
      <c r="D55" s="12">
        <v>5320</v>
      </c>
      <c r="E55" s="13">
        <f t="shared" si="5"/>
        <v>0</v>
      </c>
      <c r="F55" s="12">
        <v>10.636219</v>
      </c>
      <c r="G55" s="12">
        <v>10.636219</v>
      </c>
      <c r="H55" s="12">
        <v>1000</v>
      </c>
      <c r="I55" s="12">
        <v>1000</v>
      </c>
      <c r="J55" s="12">
        <f t="shared" si="6"/>
        <v>0</v>
      </c>
      <c r="K55" s="12">
        <v>1.5</v>
      </c>
      <c r="L55" s="12">
        <v>1.5</v>
      </c>
      <c r="M55" s="23">
        <f t="shared" si="7"/>
        <v>12.136219</v>
      </c>
      <c r="N55" s="12">
        <f t="shared" si="8"/>
        <v>12.136219</v>
      </c>
      <c r="O55" s="13">
        <f t="shared" si="9"/>
        <v>0</v>
      </c>
    </row>
    <row r="56" ht="45" customHeight="1" spans="1:15">
      <c r="A56" s="14">
        <v>52</v>
      </c>
      <c r="B56" s="11" t="s">
        <v>66</v>
      </c>
      <c r="C56" s="12">
        <v>1800</v>
      </c>
      <c r="D56" s="12">
        <v>1800</v>
      </c>
      <c r="E56" s="13">
        <f t="shared" si="5"/>
        <v>0</v>
      </c>
      <c r="F56" s="12">
        <v>3.547397</v>
      </c>
      <c r="G56" s="12">
        <v>3.547397</v>
      </c>
      <c r="H56" s="12">
        <v>0</v>
      </c>
      <c r="I56" s="12">
        <v>0</v>
      </c>
      <c r="J56" s="12">
        <f t="shared" si="6"/>
        <v>0</v>
      </c>
      <c r="K56" s="12">
        <v>0</v>
      </c>
      <c r="L56" s="12">
        <v>0</v>
      </c>
      <c r="M56" s="23">
        <f t="shared" si="7"/>
        <v>3.547397</v>
      </c>
      <c r="N56" s="12">
        <f t="shared" si="8"/>
        <v>3.547397</v>
      </c>
      <c r="O56" s="13">
        <f t="shared" si="9"/>
        <v>0</v>
      </c>
    </row>
    <row r="57" ht="45" customHeight="1" spans="1:15">
      <c r="A57" s="14">
        <v>53</v>
      </c>
      <c r="B57" s="11" t="s">
        <v>67</v>
      </c>
      <c r="C57" s="12">
        <v>1540</v>
      </c>
      <c r="D57" s="12">
        <v>1540</v>
      </c>
      <c r="E57" s="13">
        <f t="shared" si="5"/>
        <v>0</v>
      </c>
      <c r="F57" s="12">
        <v>3.07452</v>
      </c>
      <c r="G57" s="12">
        <v>3.07452</v>
      </c>
      <c r="H57" s="12">
        <v>0</v>
      </c>
      <c r="I57" s="12">
        <v>0</v>
      </c>
      <c r="J57" s="12">
        <f t="shared" si="6"/>
        <v>0</v>
      </c>
      <c r="K57" s="12">
        <v>0</v>
      </c>
      <c r="L57" s="12">
        <v>0</v>
      </c>
      <c r="M57" s="23">
        <f t="shared" si="7"/>
        <v>3.07452</v>
      </c>
      <c r="N57" s="12">
        <f t="shared" si="8"/>
        <v>3.07452</v>
      </c>
      <c r="O57" s="13">
        <f t="shared" si="9"/>
        <v>0</v>
      </c>
    </row>
    <row r="58" ht="45" customHeight="1" spans="1:15">
      <c r="A58" s="14">
        <v>54</v>
      </c>
      <c r="B58" s="11" t="s">
        <v>68</v>
      </c>
      <c r="C58" s="12">
        <v>6570</v>
      </c>
      <c r="D58" s="12">
        <v>6570</v>
      </c>
      <c r="E58" s="13">
        <f t="shared" si="5"/>
        <v>0</v>
      </c>
      <c r="F58" s="12">
        <v>12.941205</v>
      </c>
      <c r="G58" s="12">
        <v>12.941205</v>
      </c>
      <c r="H58" s="12">
        <v>5530</v>
      </c>
      <c r="I58" s="12">
        <v>5530</v>
      </c>
      <c r="J58" s="12">
        <f t="shared" si="6"/>
        <v>0</v>
      </c>
      <c r="K58" s="12">
        <v>8.284727</v>
      </c>
      <c r="L58" s="12">
        <v>8.284727</v>
      </c>
      <c r="M58" s="23">
        <f t="shared" si="7"/>
        <v>21.225932</v>
      </c>
      <c r="N58" s="12">
        <f t="shared" si="8"/>
        <v>21.225932</v>
      </c>
      <c r="O58" s="13">
        <f t="shared" si="9"/>
        <v>0</v>
      </c>
    </row>
    <row r="59" ht="45" customHeight="1" spans="1:15">
      <c r="A59" s="14">
        <v>55</v>
      </c>
      <c r="B59" s="11" t="s">
        <v>69</v>
      </c>
      <c r="C59" s="12">
        <v>0</v>
      </c>
      <c r="D59" s="12">
        <v>0</v>
      </c>
      <c r="E59" s="13">
        <f t="shared" si="5"/>
        <v>0</v>
      </c>
      <c r="F59" s="12">
        <v>0</v>
      </c>
      <c r="G59" s="12">
        <v>0</v>
      </c>
      <c r="H59" s="12">
        <v>0</v>
      </c>
      <c r="I59" s="12">
        <v>0</v>
      </c>
      <c r="J59" s="12">
        <f t="shared" si="6"/>
        <v>0</v>
      </c>
      <c r="K59" s="12">
        <v>0</v>
      </c>
      <c r="L59" s="12">
        <v>0</v>
      </c>
      <c r="M59" s="23">
        <f t="shared" si="7"/>
        <v>0</v>
      </c>
      <c r="N59" s="12">
        <f t="shared" si="8"/>
        <v>0</v>
      </c>
      <c r="O59" s="13">
        <f t="shared" si="9"/>
        <v>0</v>
      </c>
    </row>
    <row r="60" ht="45" customHeight="1" spans="1:15">
      <c r="A60" s="14">
        <v>56</v>
      </c>
      <c r="B60" s="11" t="s">
        <v>70</v>
      </c>
      <c r="C60" s="12">
        <v>500</v>
      </c>
      <c r="D60" s="12">
        <v>500</v>
      </c>
      <c r="E60" s="13">
        <f t="shared" si="5"/>
        <v>0</v>
      </c>
      <c r="F60" s="12">
        <v>1</v>
      </c>
      <c r="G60" s="12">
        <v>1</v>
      </c>
      <c r="H60" s="12">
        <v>0</v>
      </c>
      <c r="I60" s="12">
        <v>0</v>
      </c>
      <c r="J60" s="12">
        <f t="shared" si="6"/>
        <v>0</v>
      </c>
      <c r="K60" s="12">
        <v>0</v>
      </c>
      <c r="L60" s="12">
        <v>0</v>
      </c>
      <c r="M60" s="23">
        <f t="shared" si="7"/>
        <v>1</v>
      </c>
      <c r="N60" s="12">
        <f t="shared" si="8"/>
        <v>1</v>
      </c>
      <c r="O60" s="13">
        <f t="shared" si="9"/>
        <v>0</v>
      </c>
    </row>
    <row r="61" ht="45" customHeight="1" spans="1:15">
      <c r="A61" s="14">
        <v>57</v>
      </c>
      <c r="B61" s="11" t="s">
        <v>71</v>
      </c>
      <c r="C61" s="12">
        <v>4615</v>
      </c>
      <c r="D61" s="12">
        <v>4615</v>
      </c>
      <c r="E61" s="13">
        <f t="shared" si="5"/>
        <v>0</v>
      </c>
      <c r="F61" s="12">
        <v>9.172246</v>
      </c>
      <c r="G61" s="12">
        <v>9.172246</v>
      </c>
      <c r="H61" s="12">
        <v>0</v>
      </c>
      <c r="I61" s="12">
        <v>0</v>
      </c>
      <c r="J61" s="12">
        <f t="shared" si="6"/>
        <v>0</v>
      </c>
      <c r="K61" s="12">
        <v>0</v>
      </c>
      <c r="L61" s="12">
        <v>0</v>
      </c>
      <c r="M61" s="23">
        <f t="shared" si="7"/>
        <v>9.172246</v>
      </c>
      <c r="N61" s="12">
        <f t="shared" si="8"/>
        <v>9.172246</v>
      </c>
      <c r="O61" s="13">
        <f t="shared" si="9"/>
        <v>0</v>
      </c>
    </row>
    <row r="62" s="2" customFormat="1" ht="57" customHeight="1" spans="1:15">
      <c r="A62" s="18" t="s">
        <v>72</v>
      </c>
      <c r="B62" s="19"/>
      <c r="C62" s="20">
        <f>SUM(C5:C61)</f>
        <v>597805.398817</v>
      </c>
      <c r="D62" s="20">
        <f t="shared" ref="D62:N62" si="10">SUM(D5:D61)</f>
        <v>597779.398817</v>
      </c>
      <c r="E62" s="20">
        <f t="shared" si="10"/>
        <v>-26</v>
      </c>
      <c r="F62" s="20">
        <f t="shared" si="10"/>
        <v>1150.70498099999</v>
      </c>
      <c r="G62" s="20">
        <f t="shared" si="10"/>
        <v>1150.704981</v>
      </c>
      <c r="H62" s="20">
        <f t="shared" si="10"/>
        <v>210573.9566</v>
      </c>
      <c r="I62" s="20">
        <f t="shared" si="10"/>
        <v>211473.9566</v>
      </c>
      <c r="J62" s="20">
        <f t="shared" si="10"/>
        <v>900</v>
      </c>
      <c r="K62" s="20">
        <f t="shared" si="10"/>
        <v>309.758694</v>
      </c>
      <c r="L62" s="20">
        <f t="shared" si="10"/>
        <v>309.758694</v>
      </c>
      <c r="M62" s="20">
        <f t="shared" si="10"/>
        <v>1460.46367499999</v>
      </c>
      <c r="N62" s="20">
        <f t="shared" si="10"/>
        <v>1460.463675</v>
      </c>
      <c r="O62" s="13">
        <f t="shared" si="9"/>
        <v>-8.18545231595635e-12</v>
      </c>
    </row>
    <row r="63" s="2" customFormat="1" ht="35" customHeight="1" spans="2:7">
      <c r="B63" s="21"/>
      <c r="C63" s="20">
        <f>C62+H62</f>
        <v>808379.355417</v>
      </c>
      <c r="D63" s="20">
        <f>D62+I62</f>
        <v>809253.355417</v>
      </c>
      <c r="F63" s="20">
        <f>F62+K62</f>
        <v>1460.46367499999</v>
      </c>
      <c r="G63" s="20">
        <f>G62+L62</f>
        <v>1460.463675</v>
      </c>
    </row>
    <row r="64" ht="35" customHeight="1"/>
    <row r="65" ht="35" customHeight="1"/>
    <row r="66" ht="29" customHeight="1"/>
  </sheetData>
  <autoFilter ref="A4:T63">
    <extLst/>
  </autoFilter>
  <mergeCells count="8">
    <mergeCell ref="A2:O2"/>
    <mergeCell ref="C3:L3"/>
    <mergeCell ref="A62:B62"/>
    <mergeCell ref="A3:A4"/>
    <mergeCell ref="B3:B4"/>
    <mergeCell ref="M3:M4"/>
    <mergeCell ref="N3:N4"/>
    <mergeCell ref="O3:O4"/>
  </mergeCells>
  <pageMargins left="0.354166666666667" right="0.236111111111111" top="0.472222222222222" bottom="0.196527777777778" header="0.511805555555556" footer="0.511805555555556"/>
  <pageSetup paperSize="9" scale="3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打印版</vt:lpstr>
      <vt:lpstr>再担保费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</cp:lastModifiedBy>
  <dcterms:created xsi:type="dcterms:W3CDTF">2006-09-16T00:00:00Z</dcterms:created>
  <cp:lastPrinted>2021-01-28T08:47:00Z</cp:lastPrinted>
  <dcterms:modified xsi:type="dcterms:W3CDTF">2022-12-23T05:08:57Z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E0D1E6267D34459E8A0E7A1A8D97B1AF</vt:lpwstr>
  </property>
  <property fmtid="{D5CDD505-2E9C-101B-9397-08002B2CF9AE}" pid="4" name="commondata">
    <vt:lpwstr>eyJoZGlkIjoiOGU3MGM2MjRlZTUyZjE1ZmE1MjE1OTY0MjExYTdhN2UifQ==</vt:lpwstr>
  </property>
</Properties>
</file>